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F2B5" lockStructure="1"/>
  <bookViews>
    <workbookView xWindow="360" yWindow="60" windowWidth="16155" windowHeight="10740"/>
  </bookViews>
  <sheets>
    <sheet name="Points-Log" sheetId="1" r:id="rId1"/>
  </sheets>
  <definedNames>
    <definedName name="_xlnm.Print_Area" localSheetId="0">'Points-Log'!$A$1:$AA$108</definedName>
    <definedName name="Seven_Wonders_USA">'Points-Log'!$P$56:$P$62</definedName>
  </definedNames>
  <calcPr calcId="145621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R52" i="1" l="1"/>
  <c r="S15" i="1" l="1"/>
  <c r="S14" i="1"/>
  <c r="S13" i="1"/>
  <c r="S12" i="1"/>
  <c r="S11" i="1"/>
  <c r="S10" i="1"/>
  <c r="AA43" i="1"/>
  <c r="AA44" i="1"/>
  <c r="AA45" i="1"/>
  <c r="AA46" i="1"/>
  <c r="AA47" i="1"/>
  <c r="AA48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K43" i="1"/>
  <c r="K44" i="1"/>
  <c r="AA11" i="1"/>
  <c r="AA12" i="1"/>
  <c r="AA13" i="1"/>
  <c r="AA14" i="1"/>
  <c r="AA15" i="1"/>
  <c r="AA16" i="1"/>
  <c r="AA17" i="1"/>
  <c r="AA18" i="1"/>
  <c r="AA19" i="1"/>
  <c r="AA20" i="1"/>
  <c r="R51" i="1"/>
  <c r="R50" i="1"/>
  <c r="R42" i="1"/>
  <c r="R43" i="1"/>
  <c r="R44" i="1"/>
  <c r="R41" i="1"/>
  <c r="R40" i="1"/>
  <c r="R39" i="1"/>
  <c r="R47" i="1"/>
  <c r="R46" i="1"/>
  <c r="R49" i="1"/>
  <c r="R48" i="1"/>
  <c r="A55" i="1" l="1"/>
  <c r="I56" i="1"/>
  <c r="T82" i="1" l="1"/>
  <c r="M31" i="1"/>
  <c r="D43" i="1"/>
  <c r="D44" i="1"/>
  <c r="D45" i="1"/>
  <c r="D46" i="1"/>
  <c r="D47" i="1"/>
  <c r="D35" i="1"/>
  <c r="F33" i="1" s="1"/>
  <c r="D36" i="1"/>
  <c r="D37" i="1"/>
  <c r="D38" i="1"/>
  <c r="D39" i="1"/>
  <c r="R38" i="1"/>
  <c r="R37" i="1"/>
  <c r="R34" i="1"/>
  <c r="R35" i="1"/>
  <c r="R36" i="1"/>
  <c r="L10" i="1"/>
  <c r="L11" i="1"/>
  <c r="D42" i="1"/>
  <c r="D34" i="1"/>
  <c r="R54" i="1"/>
  <c r="R53" i="1"/>
  <c r="Y57" i="1"/>
  <c r="N57" i="1"/>
  <c r="G57" i="1"/>
  <c r="A57" i="1"/>
  <c r="K52" i="1"/>
  <c r="K51" i="1"/>
  <c r="K50" i="1"/>
  <c r="K45" i="1"/>
  <c r="E53" i="1"/>
  <c r="F52" i="1" s="1"/>
  <c r="E54" i="1"/>
  <c r="K38" i="1"/>
  <c r="K37" i="1"/>
  <c r="K36" i="1"/>
  <c r="K35" i="1"/>
  <c r="K34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T58" i="1" s="1"/>
  <c r="S59" i="1"/>
  <c r="S5" i="1"/>
  <c r="S9" i="1"/>
  <c r="S6" i="1"/>
  <c r="S7" i="1"/>
  <c r="S8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K39" i="1"/>
  <c r="K47" i="1"/>
  <c r="E30" i="1"/>
  <c r="E29" i="1"/>
  <c r="E28" i="1"/>
  <c r="E10" i="1"/>
  <c r="E9" i="1"/>
  <c r="E8" i="1"/>
  <c r="E7" i="1"/>
  <c r="E6" i="1"/>
  <c r="F31" i="1"/>
  <c r="D50" i="1"/>
  <c r="F49" i="1" s="1"/>
  <c r="K53" i="1"/>
  <c r="K54" i="1"/>
  <c r="T45" i="1"/>
  <c r="L30" i="1"/>
  <c r="L29" i="1"/>
  <c r="L27" i="1"/>
  <c r="L26" i="1"/>
  <c r="L9" i="1"/>
  <c r="L8" i="1"/>
  <c r="L7" i="1"/>
  <c r="L6" i="1"/>
  <c r="L5" i="1"/>
  <c r="E5" i="1"/>
  <c r="K46" i="1"/>
  <c r="K42" i="1"/>
  <c r="AA54" i="1"/>
  <c r="AA53" i="1"/>
  <c r="AA52" i="1"/>
  <c r="AA51" i="1"/>
  <c r="AA50" i="1"/>
  <c r="AA10" i="1"/>
  <c r="AA9" i="1"/>
  <c r="AA8" i="1"/>
  <c r="AA7" i="1"/>
  <c r="AA6" i="1"/>
  <c r="AA5" i="1"/>
  <c r="M33" i="1" l="1"/>
  <c r="F41" i="1"/>
  <c r="Z58" i="1"/>
  <c r="Z4" i="1" s="1"/>
  <c r="T33" i="1"/>
  <c r="T4" i="1"/>
  <c r="F4" i="1"/>
  <c r="M41" i="1"/>
  <c r="M49" i="1"/>
  <c r="M4" i="1"/>
  <c r="Y56" i="1" l="1"/>
  <c r="Y2" i="1"/>
</calcChain>
</file>

<file path=xl/sharedStrings.xml><?xml version="1.0" encoding="utf-8"?>
<sst xmlns="http://schemas.openxmlformats.org/spreadsheetml/2006/main" count="250" uniqueCount="83">
  <si>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</si>
  <si>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</si>
  <si>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</si>
  <si>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</si>
  <si>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</si>
  <si>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</si>
  <si>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</si>
  <si>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</si>
  <si>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</si>
  <si>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</si>
  <si>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</si>
  <si>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</si>
  <si>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</si>
  <si>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</si>
  <si>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</si>
  <si>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</si>
  <si>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</si>
  <si>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</si>
  <si>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</si>
  <si>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</si>
  <si>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</si>
  <si>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</si>
  <si>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</si>
  <si>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</si>
  <si>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</si>
  <si>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</si>
  <si>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Socials / NCCC</t>
  </si>
  <si>
    <t>Date:</t>
  </si>
  <si>
    <t>Miles:</t>
  </si>
  <si>
    <t>Name:</t>
  </si>
  <si>
    <t>Phone:</t>
  </si>
  <si>
    <t>TOTAL POINTS:</t>
  </si>
  <si>
    <t xml:space="preserve">Email: </t>
  </si>
  <si>
    <t>BONUS (for all 26)</t>
  </si>
  <si>
    <t>Additional Area for Listinkg States on Page 2</t>
  </si>
  <si>
    <t>Historic Churches, ST [9]</t>
  </si>
  <si>
    <r>
      <rPr>
        <b/>
        <sz val="10"/>
        <color indexed="9"/>
        <rFont val="Arial"/>
        <family val="2"/>
      </rPr>
      <t>City or Town</t>
    </r>
    <r>
      <rPr>
        <sz val="10"/>
        <color indexed="9"/>
        <rFont val="Arial"/>
        <family val="2"/>
      </rPr>
      <t>, ST [78*]</t>
    </r>
  </si>
  <si>
    <r>
      <rPr>
        <b/>
        <sz val="10"/>
        <color indexed="9"/>
        <rFont val="Arial"/>
        <family val="2"/>
      </rPr>
      <t>State</t>
    </r>
    <r>
      <rPr>
        <sz val="10"/>
        <color indexed="9"/>
        <rFont val="Arial"/>
        <family val="2"/>
      </rPr>
      <t xml:space="preserve"> </t>
    </r>
    <r>
      <rPr>
        <sz val="9"/>
        <color indexed="9"/>
        <rFont val="Arial"/>
        <family val="2"/>
      </rPr>
      <t xml:space="preserve">(use add'l sheet for &gt; 35) </t>
    </r>
    <r>
      <rPr>
        <sz val="10"/>
        <color indexed="9"/>
        <rFont val="Arial"/>
        <family val="2"/>
      </rPr>
      <t>[100*]</t>
    </r>
  </si>
  <si>
    <r>
      <rPr>
        <b/>
        <sz val="10"/>
        <color indexed="9"/>
        <rFont val="Arial"/>
        <family val="2"/>
      </rPr>
      <t>State / Nat'l Park</t>
    </r>
    <r>
      <rPr>
        <sz val="10"/>
        <color indexed="9"/>
        <rFont val="Arial"/>
        <family val="2"/>
      </rPr>
      <t>, ST [12]</t>
    </r>
  </si>
  <si>
    <r>
      <rPr>
        <b/>
        <sz val="10"/>
        <color indexed="9"/>
        <rFont val="Arial"/>
        <family val="2"/>
      </rPr>
      <t>Creeks / Rivers</t>
    </r>
    <r>
      <rPr>
        <sz val="10"/>
        <color indexed="9"/>
        <rFont val="Arial"/>
        <family val="2"/>
      </rPr>
      <t>, ST [6]</t>
    </r>
  </si>
  <si>
    <r>
      <rPr>
        <b/>
        <sz val="10"/>
        <color indexed="9"/>
        <rFont val="Arial"/>
        <family val="2"/>
      </rPr>
      <t>Corvette Events</t>
    </r>
    <r>
      <rPr>
        <sz val="10"/>
        <color indexed="9"/>
        <rFont val="Arial"/>
        <family val="2"/>
      </rPr>
      <t xml:space="preserve"> / NCM [12]</t>
    </r>
  </si>
  <si>
    <r>
      <rPr>
        <b/>
        <sz val="10"/>
        <color indexed="9"/>
        <rFont val="Arial"/>
        <family val="2"/>
      </rPr>
      <t>Cruise Sponsor</t>
    </r>
    <r>
      <rPr>
        <sz val="10"/>
        <color indexed="9"/>
        <rFont val="Arial"/>
        <family val="2"/>
      </rPr>
      <t>, Date [25]</t>
    </r>
  </si>
  <si>
    <r>
      <rPr>
        <b/>
        <sz val="10"/>
        <color indexed="9"/>
        <rFont val="Arial"/>
        <family val="2"/>
      </rPr>
      <t>NCCC Nat'l Conv.</t>
    </r>
    <r>
      <rPr>
        <sz val="10"/>
        <color indexed="9"/>
        <rFont val="Arial"/>
        <family val="2"/>
      </rPr>
      <t xml:space="preserve"> [5]</t>
    </r>
  </si>
  <si>
    <r>
      <rPr>
        <b/>
        <sz val="10"/>
        <color indexed="9"/>
        <rFont val="Arial"/>
        <family val="2"/>
      </rPr>
      <t>State / National Forest</t>
    </r>
    <r>
      <rPr>
        <sz val="10"/>
        <color indexed="9"/>
        <rFont val="Arial"/>
        <family val="2"/>
      </rPr>
      <t>, ST [12]</t>
    </r>
  </si>
  <si>
    <r>
      <rPr>
        <b/>
        <sz val="10"/>
        <color indexed="9"/>
        <rFont val="Arial"/>
        <family val="2"/>
      </rPr>
      <t>KY Corvette Facility</t>
    </r>
    <r>
      <rPr>
        <sz val="10"/>
        <color indexed="9"/>
        <rFont val="Arial"/>
        <family val="2"/>
      </rPr>
      <t xml:space="preserve"> [4]</t>
    </r>
  </si>
  <si>
    <r>
      <rPr>
        <b/>
        <sz val="10"/>
        <color indexed="9"/>
        <rFont val="Arial"/>
        <family val="2"/>
      </rPr>
      <t>State</t>
    </r>
    <r>
      <rPr>
        <sz val="10"/>
        <color indexed="9"/>
        <rFont val="Arial"/>
        <family val="2"/>
      </rPr>
      <t xml:space="preserve"> </t>
    </r>
    <r>
      <rPr>
        <sz val="9"/>
        <color indexed="9"/>
        <rFont val="Arial"/>
        <family val="2"/>
      </rPr>
      <t>(cont'd)</t>
    </r>
  </si>
  <si>
    <r>
      <rPr>
        <b/>
        <sz val="10"/>
        <color indexed="9"/>
        <rFont val="Arial"/>
        <family val="2"/>
      </rPr>
      <t xml:space="preserve">Socials / NCCC </t>
    </r>
    <r>
      <rPr>
        <sz val="10"/>
        <color indexed="9"/>
        <rFont val="Arial"/>
        <family val="2"/>
      </rPr>
      <t>(cont'd)</t>
    </r>
  </si>
  <si>
    <t>none available in USA</t>
  </si>
  <si>
    <t>BONUS (for all 25)</t>
  </si>
  <si>
    <r>
      <rPr>
        <b/>
        <sz val="10"/>
        <color indexed="9"/>
        <rFont val="Arial"/>
        <family val="2"/>
      </rPr>
      <t>County or Parish</t>
    </r>
    <r>
      <rPr>
        <sz val="10"/>
        <color indexed="9"/>
        <rFont val="Arial"/>
        <family val="2"/>
      </rPr>
      <t>, ST [75*]</t>
    </r>
  </si>
  <si>
    <t>BONUS (for 48)</t>
  </si>
  <si>
    <t>Socials, NCCC Events &amp; States are all that can exceed
the quanitities shown on page 1, for extra points</t>
  </si>
  <si>
    <t>Vet/War/Fire/Pol Memorials, ST [10]</t>
  </si>
  <si>
    <t>COWTOWN CRUISER PROGRAM (CCP) PARTICIPANT LOG SHEET - 2013</t>
  </si>
  <si>
    <t xml:space="preserve">(See reverse side of form for Official 2013 Rules/Guidelines) </t>
  </si>
  <si>
    <t xml:space="preserve">NCCC # </t>
  </si>
  <si>
    <t>TX</t>
  </si>
  <si>
    <t>redericksburg</t>
  </si>
  <si>
    <t>amilton</t>
  </si>
  <si>
    <t>Hill Country Cruise - Friday</t>
  </si>
  <si>
    <t>Hill Country Cruise - Sat.</t>
  </si>
  <si>
    <t>Hill Country Cruise - Sunday</t>
  </si>
  <si>
    <t>illespie</t>
  </si>
  <si>
    <t>eal</t>
  </si>
  <si>
    <t>err</t>
  </si>
  <si>
    <t>dwards</t>
  </si>
  <si>
    <t>urnett</t>
  </si>
  <si>
    <t>arble Falls</t>
  </si>
  <si>
    <t>vant</t>
  </si>
  <si>
    <t>oryell</t>
  </si>
  <si>
    <t>omerville</t>
  </si>
  <si>
    <t>leburne</t>
  </si>
  <si>
    <t>Fredericksburg</t>
  </si>
  <si>
    <t>Hamilton</t>
  </si>
  <si>
    <t>Cleburne</t>
  </si>
  <si>
    <t>Glen Rose</t>
  </si>
  <si>
    <t>ills</t>
  </si>
  <si>
    <t>Mills Confederate</t>
  </si>
  <si>
    <t>Burnett</t>
  </si>
  <si>
    <t>St. Mary's Fredericksburg</t>
  </si>
  <si>
    <t>ampassas</t>
  </si>
  <si>
    <t>rapetown</t>
  </si>
  <si>
    <t>ukenbach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</si>
</sst>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color indexed="9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3"/>
      <name val="Arial"/>
      <family val="2"/>
    </font>
    <font>
      <b/>
      <sz val="14"/>
      <color theme="3"/>
      <name val="Arial"/>
      <family val="2"/>
    </font>
    <font>
      <sz val="14"/>
      <color theme="3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3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6" fillId="0" borderId="0" xfId="0" applyFont="1" applyProtection="1"/>
    <xf numFmtId="0" fontId="10" fillId="0" borderId="0" xfId="0" applyFont="1"/>
    <xf numFmtId="0" fontId="3" fillId="0" borderId="0" xfId="1" applyProtection="1"/>
    <xf numFmtId="0" fontId="0" fillId="0" borderId="0" xfId="0" applyFill="1" applyAlignment="1" applyProtection="1">
      <alignment horizont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0" xfId="0" applyFont="1" applyFill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2" xfId="0" quotePrefix="1" applyNumberFormat="1" applyFont="1" applyFill="1" applyBorder="1" applyAlignment="1" applyProtection="1">
      <alignment horizontal="center" vertical="center"/>
      <protection locked="0"/>
    </xf>
    <xf numFmtId="164" fontId="3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10" fillId="0" borderId="0" xfId="1" applyFont="1" applyProtection="1"/>
    <xf numFmtId="0" fontId="16" fillId="2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Protection="1"/>
    <xf numFmtId="164" fontId="2" fillId="0" borderId="0" xfId="0" applyNumberFormat="1" applyFont="1" applyFill="1" applyAlignment="1" applyProtection="1">
      <alignment horizontal="left" vertical="center"/>
    </xf>
    <xf numFmtId="0" fontId="22" fillId="0" borderId="2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23" fillId="0" borderId="0" xfId="2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1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tabSelected="1" zoomScaleNormal="100" workbookViewId="0">
      <pane ySplit="3" topLeftCell="A4" activePane="bottomLeft" state="frozen"/>
      <selection pane="bottomLeft" activeCell="F17" sqref="F17"/>
    </sheetView>
  </sheetViews>
  <sheetFormatPr defaultRowHeight="12.75" x14ac:dyDescent="0.2"/>
  <cols>
    <col min="1" max="1" width="4.28515625" style="4" customWidth="1"/>
    <col min="2" max="2" width="15.7109375" customWidth="1"/>
    <col min="3" max="3" width="3.28515625" style="1" customWidth="1"/>
    <col min="4" max="4" width="2" style="1" customWidth="1"/>
    <col min="5" max="5" width="2.28515625" style="1" customWidth="1"/>
    <col min="6" max="6" width="5.7109375" style="1" customWidth="1"/>
    <col min="7" max="7" width="2.85546875" customWidth="1"/>
    <col min="8" max="8" width="2.85546875" style="4" bestFit="1" customWidth="1"/>
    <col min="9" max="9" width="15.7109375" customWidth="1"/>
    <col min="10" max="10" width="3.28515625" style="1" customWidth="1"/>
    <col min="11" max="12" width="2" style="1" customWidth="1"/>
    <col min="13" max="13" width="5.7109375" style="1" customWidth="1"/>
    <col min="14" max="14" width="2.85546875" customWidth="1"/>
    <col min="15" max="15" width="3" style="4" bestFit="1" customWidth="1"/>
    <col min="16" max="16" width="20.7109375" customWidth="1"/>
    <col min="17" max="17" width="3.28515625" style="1" customWidth="1"/>
    <col min="18" max="18" width="2" style="1" customWidth="1"/>
    <col min="19" max="19" width="2" style="1" bestFit="1" customWidth="1"/>
    <col min="20" max="20" width="5.7109375" style="1" customWidth="1"/>
    <col min="21" max="21" width="2.85546875" customWidth="1"/>
    <col min="22" max="22" width="3" style="4" customWidth="1"/>
    <col min="23" max="26" width="6.7109375" customWidth="1"/>
    <col min="27" max="27" width="2" style="1" bestFit="1" customWidth="1"/>
    <col min="28" max="16384" width="9.140625" style="2"/>
  </cols>
  <sheetData>
    <row r="1" spans="1:28" s="3" customFormat="1" ht="26.25" customHeight="1" x14ac:dyDescent="0.25">
      <c r="A1" s="91" t="s">
        <v>53</v>
      </c>
      <c r="B1" s="92"/>
      <c r="C1" s="92"/>
      <c r="D1" s="92"/>
      <c r="E1" s="92"/>
      <c r="F1" s="92"/>
      <c r="G1" s="92"/>
      <c r="H1" s="93"/>
      <c r="I1" s="92"/>
      <c r="J1" s="92"/>
      <c r="K1" s="92"/>
      <c r="L1" s="92"/>
      <c r="M1" s="92"/>
      <c r="N1" s="92"/>
      <c r="O1" s="93"/>
      <c r="P1" s="92"/>
      <c r="Q1" s="92"/>
      <c r="R1" s="92"/>
      <c r="S1" s="92"/>
      <c r="T1" s="92"/>
      <c r="U1" s="92"/>
      <c r="V1" s="93"/>
      <c r="W1" s="92"/>
      <c r="X1" s="92"/>
      <c r="Y1" s="92"/>
      <c r="Z1" s="92"/>
      <c r="AA1" s="92"/>
    </row>
    <row r="2" spans="1:28" ht="15.75" x14ac:dyDescent="0.2">
      <c r="A2" s="28"/>
      <c r="B2" s="21"/>
      <c r="C2" s="20"/>
      <c r="D2" s="20"/>
      <c r="E2" s="20"/>
      <c r="F2" s="20"/>
      <c r="G2" s="21"/>
      <c r="H2" s="28"/>
      <c r="I2" s="28" t="s">
        <v>54</v>
      </c>
      <c r="J2" s="20"/>
      <c r="K2" s="20"/>
      <c r="L2" s="20"/>
      <c r="M2" s="20"/>
      <c r="N2" s="21"/>
      <c r="O2" s="28"/>
      <c r="P2" s="21"/>
      <c r="Q2" s="20"/>
      <c r="R2" s="20"/>
      <c r="S2" s="20"/>
      <c r="U2" s="101" t="s">
        <v>31</v>
      </c>
      <c r="V2" s="101"/>
      <c r="W2" s="101"/>
      <c r="X2" s="101"/>
      <c r="Y2" s="95">
        <f>F4+M4+T4+Z4+F33+M33+F41+F49+M49+F52+M41+T33+T45</f>
        <v>44</v>
      </c>
      <c r="Z2" s="95"/>
      <c r="AA2" s="20"/>
    </row>
    <row r="3" spans="1:28" ht="20.100000000000001" customHeight="1" x14ac:dyDescent="0.2">
      <c r="A3" s="99" t="s">
        <v>55</v>
      </c>
      <c r="B3" s="100"/>
      <c r="C3" s="100"/>
      <c r="D3" s="100"/>
      <c r="E3" s="96" t="s">
        <v>29</v>
      </c>
      <c r="F3" s="96"/>
      <c r="G3" s="88"/>
      <c r="H3" s="88"/>
      <c r="I3" s="88"/>
      <c r="J3" s="88"/>
      <c r="K3" s="96" t="s">
        <v>32</v>
      </c>
      <c r="L3" s="96"/>
      <c r="M3" s="96"/>
      <c r="N3" s="97"/>
      <c r="O3" s="98"/>
      <c r="P3" s="98"/>
      <c r="Q3" s="98"/>
      <c r="R3" s="98"/>
      <c r="S3" s="98"/>
      <c r="T3" s="98"/>
      <c r="U3" s="17"/>
      <c r="V3" s="18"/>
      <c r="W3" s="17"/>
      <c r="X3" s="19" t="s">
        <v>30</v>
      </c>
      <c r="Y3" s="88"/>
      <c r="Z3" s="88"/>
      <c r="AA3" s="89"/>
    </row>
    <row r="4" spans="1:28" ht="18" customHeight="1" x14ac:dyDescent="0.2">
      <c r="A4" s="79" t="s">
        <v>36</v>
      </c>
      <c r="B4" s="79"/>
      <c r="C4" s="79"/>
      <c r="D4" s="79"/>
      <c r="E4" s="79"/>
      <c r="F4" s="47">
        <f>SUM(E5:E30)+F31</f>
        <v>15</v>
      </c>
      <c r="G4" s="21"/>
      <c r="H4" s="102" t="s">
        <v>49</v>
      </c>
      <c r="I4" s="79"/>
      <c r="J4" s="79"/>
      <c r="K4" s="79"/>
      <c r="L4" s="79"/>
      <c r="M4" s="47">
        <f>SUM(L5:L30)+M31</f>
        <v>16</v>
      </c>
      <c r="N4" s="21"/>
      <c r="O4" s="79" t="s">
        <v>37</v>
      </c>
      <c r="P4" s="79"/>
      <c r="Q4" s="79"/>
      <c r="R4" s="79"/>
      <c r="S4" s="79"/>
      <c r="T4" s="48">
        <f>SUM(S5:S45)+T58</f>
        <v>0</v>
      </c>
      <c r="U4" s="21"/>
      <c r="V4" s="94" t="s">
        <v>26</v>
      </c>
      <c r="W4" s="94"/>
      <c r="X4" s="94"/>
      <c r="Y4" s="94"/>
      <c r="Z4" s="48">
        <f>SUM(AA5:AA54)+Z58</f>
        <v>6</v>
      </c>
      <c r="AA4" s="20"/>
    </row>
    <row r="5" spans="1:28" ht="19.5" customHeight="1" x14ac:dyDescent="0.2">
      <c r="A5" s="8" t="s">
        <v>0</v>
      </c>
      <c r="B5" s="25"/>
      <c r="C5" s="32"/>
      <c r="D5" s="32"/>
      <c r="E5" s="61" t="str">
        <f t="shared" ref="E5:E27" si="0">IF(C5="","",IF(C5="TX",IF(D5="H",2,1),IF(D5="H",3,2)))</f>
        <v/>
      </c>
      <c r="F5" s="33"/>
      <c r="G5" s="64"/>
      <c r="H5" s="22" t="s">
        <v>0</v>
      </c>
      <c r="I5" s="25"/>
      <c r="J5" s="32"/>
      <c r="K5" s="32"/>
      <c r="L5" s="61" t="str">
        <f t="shared" ref="L5:L25" si="1">IF(J5="","",IF(J5="TX",IF(K5="H",2,1),IF(K5="H",3,2)))</f>
        <v/>
      </c>
      <c r="M5" s="33"/>
      <c r="N5" s="64"/>
      <c r="O5" s="22">
        <v>1</v>
      </c>
      <c r="P5" s="90"/>
      <c r="Q5" s="90"/>
      <c r="R5" s="59"/>
      <c r="S5" s="61" t="str">
        <f t="shared" ref="S5:S10" si="2">IF(P5&lt;&gt;"",IF(R5="H",2,1),"")</f>
        <v/>
      </c>
      <c r="T5" s="36"/>
      <c r="U5" s="64"/>
      <c r="V5" s="22">
        <v>1</v>
      </c>
      <c r="W5" s="86" t="s">
        <v>59</v>
      </c>
      <c r="X5" s="86"/>
      <c r="Y5" s="86"/>
      <c r="Z5" s="86"/>
      <c r="AA5" s="15">
        <f>IF(W5&lt;&gt;"",1,"")</f>
        <v>1</v>
      </c>
      <c r="AB5" s="65"/>
    </row>
    <row r="6" spans="1:28" ht="19.5" customHeight="1" x14ac:dyDescent="0.2">
      <c r="A6" s="8" t="s">
        <v>1</v>
      </c>
      <c r="B6" s="34" t="s">
        <v>66</v>
      </c>
      <c r="C6" s="35" t="s">
        <v>56</v>
      </c>
      <c r="D6" s="35" t="s">
        <v>7</v>
      </c>
      <c r="E6" s="62">
        <f t="shared" si="0"/>
        <v>2</v>
      </c>
      <c r="F6" s="36">
        <v>41413</v>
      </c>
      <c r="G6" s="64"/>
      <c r="H6" s="22" t="s">
        <v>1</v>
      </c>
      <c r="I6" s="34" t="s">
        <v>66</v>
      </c>
      <c r="J6" s="35" t="s">
        <v>56</v>
      </c>
      <c r="K6" s="35" t="s">
        <v>7</v>
      </c>
      <c r="L6" s="62">
        <f t="shared" si="1"/>
        <v>2</v>
      </c>
      <c r="M6" s="36">
        <v>41413</v>
      </c>
      <c r="N6" s="64"/>
      <c r="O6" s="22">
        <v>2</v>
      </c>
      <c r="P6" s="90"/>
      <c r="Q6" s="90"/>
      <c r="R6" s="59"/>
      <c r="S6" s="61" t="str">
        <f t="shared" si="2"/>
        <v/>
      </c>
      <c r="T6" s="36"/>
      <c r="U6" s="64"/>
      <c r="V6" s="22"/>
      <c r="W6" s="22" t="s">
        <v>27</v>
      </c>
      <c r="X6" s="23">
        <v>41411</v>
      </c>
      <c r="Y6" s="22" t="s">
        <v>28</v>
      </c>
      <c r="Z6" s="60">
        <v>242</v>
      </c>
      <c r="AA6" s="15">
        <f>IF(Z6&gt;=600,3,IF(Z6&gt;=300,2,IF(Z6&gt;=100,1,"")))</f>
        <v>1</v>
      </c>
      <c r="AB6" s="65"/>
    </row>
    <row r="7" spans="1:28" ht="19.5" customHeight="1" x14ac:dyDescent="0.2">
      <c r="A7" s="8" t="s">
        <v>2</v>
      </c>
      <c r="B7" s="34" t="s">
        <v>71</v>
      </c>
      <c r="C7" s="35" t="s">
        <v>56</v>
      </c>
      <c r="D7" s="35" t="s">
        <v>7</v>
      </c>
      <c r="E7" s="62">
        <f t="shared" si="0"/>
        <v>2</v>
      </c>
      <c r="F7" s="36">
        <v>41413</v>
      </c>
      <c r="G7" s="64"/>
      <c r="H7" s="22" t="s">
        <v>2</v>
      </c>
      <c r="I7" s="34" t="s">
        <v>69</v>
      </c>
      <c r="J7" s="35" t="s">
        <v>56</v>
      </c>
      <c r="K7" s="35"/>
      <c r="L7" s="62">
        <f t="shared" si="1"/>
        <v>1</v>
      </c>
      <c r="M7" s="36">
        <v>41413</v>
      </c>
      <c r="N7" s="64"/>
      <c r="O7" s="22">
        <v>3</v>
      </c>
      <c r="P7" s="90"/>
      <c r="Q7" s="90"/>
      <c r="R7" s="59"/>
      <c r="S7" s="61" t="str">
        <f t="shared" si="2"/>
        <v/>
      </c>
      <c r="T7" s="36"/>
      <c r="U7" s="64"/>
      <c r="V7" s="22">
        <v>2</v>
      </c>
      <c r="W7" s="59" t="s">
        <v>60</v>
      </c>
      <c r="X7" s="59"/>
      <c r="Y7" s="59"/>
      <c r="Z7" s="59"/>
      <c r="AA7" s="15">
        <f>IF(W7&lt;&gt;"",1,"")</f>
        <v>1</v>
      </c>
      <c r="AB7" s="65"/>
    </row>
    <row r="8" spans="1:28" ht="19.5" customHeight="1" x14ac:dyDescent="0.2">
      <c r="A8" s="8" t="s">
        <v>3</v>
      </c>
      <c r="B8" s="34"/>
      <c r="C8" s="35"/>
      <c r="D8" s="35"/>
      <c r="E8" s="62" t="str">
        <f t="shared" si="0"/>
        <v/>
      </c>
      <c r="F8" s="38"/>
      <c r="G8" s="64"/>
      <c r="H8" s="22" t="s">
        <v>3</v>
      </c>
      <c r="I8" s="34"/>
      <c r="J8" s="35"/>
      <c r="K8" s="35"/>
      <c r="L8" s="62" t="str">
        <f t="shared" si="1"/>
        <v/>
      </c>
      <c r="M8" s="38"/>
      <c r="N8" s="64"/>
      <c r="O8" s="22">
        <v>4</v>
      </c>
      <c r="P8" s="90"/>
      <c r="Q8" s="90"/>
      <c r="R8" s="59"/>
      <c r="S8" s="61" t="str">
        <f t="shared" si="2"/>
        <v/>
      </c>
      <c r="T8" s="36"/>
      <c r="U8" s="64"/>
      <c r="V8" s="22"/>
      <c r="W8" s="22" t="s">
        <v>27</v>
      </c>
      <c r="X8" s="23">
        <v>41412</v>
      </c>
      <c r="Y8" s="22" t="s">
        <v>28</v>
      </c>
      <c r="Z8" s="60">
        <v>299</v>
      </c>
      <c r="AA8" s="15">
        <f>IF(Z8&gt;=600,3,IF(Z8&gt;=300,2,IF(Z8&gt;=100,1,"")))</f>
        <v>1</v>
      </c>
      <c r="AB8" s="65"/>
    </row>
    <row r="9" spans="1:28" ht="19.5" customHeight="1" x14ac:dyDescent="0.2">
      <c r="A9" s="8" t="s">
        <v>4</v>
      </c>
      <c r="B9" s="34" t="s">
        <v>68</v>
      </c>
      <c r="C9" s="35" t="s">
        <v>56</v>
      </c>
      <c r="D9" s="35"/>
      <c r="E9" s="62">
        <f t="shared" si="0"/>
        <v>1</v>
      </c>
      <c r="F9" s="38">
        <v>41413</v>
      </c>
      <c r="G9" s="64"/>
      <c r="H9" s="22" t="s">
        <v>4</v>
      </c>
      <c r="I9" s="34" t="s">
        <v>65</v>
      </c>
      <c r="J9" s="35" t="s">
        <v>56</v>
      </c>
      <c r="K9" s="35"/>
      <c r="L9" s="62">
        <f t="shared" si="1"/>
        <v>1</v>
      </c>
      <c r="M9" s="36">
        <v>41412</v>
      </c>
      <c r="N9" s="64"/>
      <c r="O9" s="22">
        <v>5</v>
      </c>
      <c r="P9" s="90"/>
      <c r="Q9" s="90"/>
      <c r="R9" s="59"/>
      <c r="S9" s="61" t="str">
        <f t="shared" si="2"/>
        <v/>
      </c>
      <c r="T9" s="36"/>
      <c r="U9" s="64"/>
      <c r="V9" s="22">
        <v>3</v>
      </c>
      <c r="W9" s="59" t="s">
        <v>61</v>
      </c>
      <c r="X9" s="59"/>
      <c r="Y9" s="59"/>
      <c r="Z9" s="59"/>
      <c r="AA9" s="15">
        <f>IF(W9&lt;&gt;"",1,"")</f>
        <v>1</v>
      </c>
      <c r="AB9" s="65"/>
    </row>
    <row r="10" spans="1:28" ht="19.5" customHeight="1" x14ac:dyDescent="0.2">
      <c r="A10" s="8" t="s">
        <v>5</v>
      </c>
      <c r="B10" s="34" t="s">
        <v>57</v>
      </c>
      <c r="C10" s="35" t="s">
        <v>56</v>
      </c>
      <c r="D10" s="35" t="s">
        <v>7</v>
      </c>
      <c r="E10" s="62">
        <f t="shared" si="0"/>
        <v>2</v>
      </c>
      <c r="F10" s="36">
        <v>41411</v>
      </c>
      <c r="G10" s="64"/>
      <c r="H10" s="22" t="s">
        <v>5</v>
      </c>
      <c r="I10" s="34"/>
      <c r="J10" s="35"/>
      <c r="K10" s="35"/>
      <c r="L10" s="62" t="str">
        <f t="shared" si="1"/>
        <v/>
      </c>
      <c r="M10" s="38"/>
      <c r="N10" s="64"/>
      <c r="O10" s="22">
        <v>6</v>
      </c>
      <c r="P10" s="59"/>
      <c r="Q10" s="59"/>
      <c r="R10" s="59"/>
      <c r="S10" s="61" t="str">
        <f t="shared" si="2"/>
        <v/>
      </c>
      <c r="T10" s="33"/>
      <c r="U10" s="64"/>
      <c r="V10" s="22"/>
      <c r="W10" s="22" t="s">
        <v>27</v>
      </c>
      <c r="X10" s="23">
        <v>41413</v>
      </c>
      <c r="Y10" s="22" t="s">
        <v>28</v>
      </c>
      <c r="Z10" s="60">
        <v>238</v>
      </c>
      <c r="AA10" s="15">
        <f>IF(Z10&gt;=600,3,IF(Z10&gt;=300,2,IF(Z10&gt;=100,1,"")))</f>
        <v>1</v>
      </c>
      <c r="AB10" s="65"/>
    </row>
    <row r="11" spans="1:28" ht="19.5" customHeight="1" x14ac:dyDescent="0.2">
      <c r="A11" s="8" t="s">
        <v>6</v>
      </c>
      <c r="B11" s="34" t="s">
        <v>81</v>
      </c>
      <c r="C11" s="35" t="s">
        <v>56</v>
      </c>
      <c r="D11" s="35" t="s">
        <v>7</v>
      </c>
      <c r="E11" s="75">
        <f t="shared" si="0"/>
        <v>2</v>
      </c>
      <c r="F11" s="36">
        <v>41413</v>
      </c>
      <c r="G11" s="64"/>
      <c r="H11" s="22" t="s">
        <v>6</v>
      </c>
      <c r="I11" s="34" t="s">
        <v>62</v>
      </c>
      <c r="J11" s="35" t="s">
        <v>56</v>
      </c>
      <c r="K11" s="35" t="s">
        <v>7</v>
      </c>
      <c r="L11" s="62">
        <f t="shared" si="1"/>
        <v>2</v>
      </c>
      <c r="M11" s="36">
        <v>41411</v>
      </c>
      <c r="N11" s="64"/>
      <c r="O11" s="22">
        <v>7</v>
      </c>
      <c r="P11" s="60"/>
      <c r="Q11" s="60"/>
      <c r="R11" s="59"/>
      <c r="S11" s="61" t="str">
        <f t="shared" ref="S11:S15" si="3">IF(P11&lt;&gt;"",IF(R11="H",2,1),"")</f>
        <v/>
      </c>
      <c r="T11" s="36"/>
      <c r="U11" s="64"/>
      <c r="V11" s="22">
        <v>4</v>
      </c>
      <c r="W11" s="86"/>
      <c r="X11" s="86"/>
      <c r="Y11" s="86"/>
      <c r="Z11" s="86"/>
      <c r="AA11" s="15" t="str">
        <f>IF(W11&lt;&gt;"",1,"")</f>
        <v/>
      </c>
      <c r="AB11" s="65"/>
    </row>
    <row r="12" spans="1:28" ht="19.5" customHeight="1" x14ac:dyDescent="0.2">
      <c r="A12" s="8" t="s">
        <v>7</v>
      </c>
      <c r="B12" s="34" t="s">
        <v>58</v>
      </c>
      <c r="C12" s="35" t="s">
        <v>56</v>
      </c>
      <c r="D12" s="35" t="s">
        <v>7</v>
      </c>
      <c r="E12" s="75">
        <f t="shared" si="0"/>
        <v>2</v>
      </c>
      <c r="F12" s="36">
        <v>41411</v>
      </c>
      <c r="G12" s="64"/>
      <c r="H12" s="22" t="s">
        <v>7</v>
      </c>
      <c r="I12" s="34" t="s">
        <v>58</v>
      </c>
      <c r="J12" s="35" t="s">
        <v>56</v>
      </c>
      <c r="K12" s="35" t="s">
        <v>7</v>
      </c>
      <c r="L12" s="75">
        <f t="shared" si="1"/>
        <v>2</v>
      </c>
      <c r="M12" s="36">
        <v>41411</v>
      </c>
      <c r="N12" s="64"/>
      <c r="O12" s="22">
        <v>8</v>
      </c>
      <c r="P12" s="60"/>
      <c r="Q12" s="60"/>
      <c r="R12" s="59"/>
      <c r="S12" s="61" t="str">
        <f t="shared" si="3"/>
        <v/>
      </c>
      <c r="T12" s="36"/>
      <c r="U12" s="64"/>
      <c r="V12" s="22"/>
      <c r="W12" s="22" t="s">
        <v>27</v>
      </c>
      <c r="X12" s="23"/>
      <c r="Y12" s="22" t="s">
        <v>28</v>
      </c>
      <c r="Z12" s="73"/>
      <c r="AA12" s="15" t="str">
        <f>IF(Z12&gt;=600,3,IF(Z12&gt;=300,2,IF(Z12&gt;=100,1,"")))</f>
        <v/>
      </c>
      <c r="AB12" s="65"/>
    </row>
    <row r="13" spans="1:28" ht="19.5" customHeight="1" x14ac:dyDescent="0.2">
      <c r="A13" s="8" t="s">
        <v>8</v>
      </c>
      <c r="B13" s="34"/>
      <c r="C13" s="35"/>
      <c r="D13" s="35"/>
      <c r="E13" s="75" t="str">
        <f t="shared" si="0"/>
        <v/>
      </c>
      <c r="F13" s="36"/>
      <c r="G13" s="64"/>
      <c r="H13" s="22" t="s">
        <v>8</v>
      </c>
      <c r="I13" s="34"/>
      <c r="J13" s="35"/>
      <c r="K13" s="35"/>
      <c r="L13" s="75" t="str">
        <f t="shared" si="1"/>
        <v/>
      </c>
      <c r="M13" s="36"/>
      <c r="N13" s="64"/>
      <c r="O13" s="22">
        <v>9</v>
      </c>
      <c r="P13" s="90"/>
      <c r="Q13" s="90"/>
      <c r="R13" s="59"/>
      <c r="S13" s="61" t="str">
        <f t="shared" si="3"/>
        <v/>
      </c>
      <c r="T13" s="36"/>
      <c r="U13" s="64"/>
      <c r="V13" s="22">
        <v>5</v>
      </c>
      <c r="W13" s="74"/>
      <c r="X13" s="74"/>
      <c r="Y13" s="74"/>
      <c r="Z13" s="74"/>
      <c r="AA13" s="15" t="str">
        <f>IF(W13&lt;&gt;"",1,"")</f>
        <v/>
      </c>
      <c r="AB13" s="65"/>
    </row>
    <row r="14" spans="1:28" ht="19.5" customHeight="1" x14ac:dyDescent="0.2">
      <c r="A14" s="8" t="s">
        <v>9</v>
      </c>
      <c r="B14" s="34"/>
      <c r="C14" s="35"/>
      <c r="D14" s="35"/>
      <c r="E14" s="75" t="str">
        <f t="shared" si="0"/>
        <v/>
      </c>
      <c r="F14" s="36"/>
      <c r="G14" s="64"/>
      <c r="H14" s="22" t="s">
        <v>9</v>
      </c>
      <c r="I14" s="34"/>
      <c r="J14" s="35"/>
      <c r="K14" s="35"/>
      <c r="L14" s="75" t="str">
        <f t="shared" si="1"/>
        <v/>
      </c>
      <c r="M14" s="36"/>
      <c r="N14" s="64"/>
      <c r="O14" s="22">
        <v>10</v>
      </c>
      <c r="P14" s="90"/>
      <c r="Q14" s="90"/>
      <c r="R14" s="59"/>
      <c r="S14" s="61" t="str">
        <f t="shared" si="3"/>
        <v/>
      </c>
      <c r="T14" s="36"/>
      <c r="U14" s="64"/>
      <c r="V14" s="22"/>
      <c r="W14" s="22" t="s">
        <v>27</v>
      </c>
      <c r="X14" s="23"/>
      <c r="Y14" s="22" t="s">
        <v>28</v>
      </c>
      <c r="Z14" s="73"/>
      <c r="AA14" s="15" t="str">
        <f>IF(Z14&gt;=600,3,IF(Z14&gt;=300,2,IF(Z14&gt;=100,1,"")))</f>
        <v/>
      </c>
      <c r="AB14" s="65"/>
    </row>
    <row r="15" spans="1:28" ht="19.5" customHeight="1" x14ac:dyDescent="0.2">
      <c r="A15" s="8" t="s">
        <v>10</v>
      </c>
      <c r="B15" s="34"/>
      <c r="C15" s="35"/>
      <c r="D15" s="35"/>
      <c r="E15" s="75" t="str">
        <f t="shared" si="0"/>
        <v/>
      </c>
      <c r="F15" s="36"/>
      <c r="G15" s="64"/>
      <c r="H15" s="22" t="s">
        <v>10</v>
      </c>
      <c r="I15" s="34" t="s">
        <v>64</v>
      </c>
      <c r="J15" s="35" t="s">
        <v>56</v>
      </c>
      <c r="K15" s="35"/>
      <c r="L15" s="75">
        <f t="shared" si="1"/>
        <v>1</v>
      </c>
      <c r="M15" s="36">
        <v>41412</v>
      </c>
      <c r="N15" s="66"/>
      <c r="O15" s="22">
        <v>11</v>
      </c>
      <c r="P15" s="90"/>
      <c r="Q15" s="90"/>
      <c r="R15" s="59"/>
      <c r="S15" s="61" t="str">
        <f t="shared" si="3"/>
        <v/>
      </c>
      <c r="T15" s="36"/>
      <c r="U15" s="64"/>
      <c r="V15" s="22">
        <v>6</v>
      </c>
      <c r="W15" s="74"/>
      <c r="X15" s="74"/>
      <c r="Y15" s="74"/>
      <c r="Z15" s="74"/>
      <c r="AA15" s="15" t="str">
        <f>IF(W15&lt;&gt;"",1,"")</f>
        <v/>
      </c>
      <c r="AB15" s="65"/>
    </row>
    <row r="16" spans="1:28" ht="19.5" customHeight="1" x14ac:dyDescent="0.2">
      <c r="A16" s="8" t="s">
        <v>11</v>
      </c>
      <c r="B16" s="34" t="s">
        <v>82</v>
      </c>
      <c r="C16" s="35" t="s">
        <v>56</v>
      </c>
      <c r="D16" s="35" t="s">
        <v>7</v>
      </c>
      <c r="E16" s="75">
        <f t="shared" si="0"/>
        <v>2</v>
      </c>
      <c r="F16" s="36">
        <v>41413</v>
      </c>
      <c r="G16" s="64"/>
      <c r="H16" s="22" t="s">
        <v>11</v>
      </c>
      <c r="I16" s="34" t="s">
        <v>80</v>
      </c>
      <c r="J16" s="35" t="s">
        <v>56</v>
      </c>
      <c r="K16" s="35" t="s">
        <v>7</v>
      </c>
      <c r="L16" s="75">
        <f t="shared" si="1"/>
        <v>2</v>
      </c>
      <c r="M16" s="38">
        <v>41413</v>
      </c>
      <c r="N16" s="66"/>
      <c r="O16" s="22">
        <v>12</v>
      </c>
      <c r="P16" s="90"/>
      <c r="Q16" s="90"/>
      <c r="R16" s="59"/>
      <c r="S16" s="61" t="str">
        <f t="shared" ref="S16:S31" si="4">IF(P16&lt;&gt;"",IF(R16="H",2,1),"")</f>
        <v/>
      </c>
      <c r="T16" s="36"/>
      <c r="U16" s="64"/>
      <c r="V16" s="22"/>
      <c r="W16" s="22" t="s">
        <v>27</v>
      </c>
      <c r="X16" s="23"/>
      <c r="Y16" s="22" t="s">
        <v>28</v>
      </c>
      <c r="Z16" s="73"/>
      <c r="AA16" s="15" t="str">
        <f>IF(Z16&gt;=600,3,IF(Z16&gt;=300,2,IF(Z16&gt;=100,1,"")))</f>
        <v/>
      </c>
      <c r="AB16" s="65"/>
    </row>
    <row r="17" spans="1:28" ht="19.5" customHeight="1" x14ac:dyDescent="0.2">
      <c r="A17" s="8" t="s">
        <v>12</v>
      </c>
      <c r="B17" s="34" t="s">
        <v>67</v>
      </c>
      <c r="C17" s="35" t="s">
        <v>56</v>
      </c>
      <c r="D17" s="35" t="s">
        <v>7</v>
      </c>
      <c r="E17" s="75">
        <f t="shared" si="0"/>
        <v>2</v>
      </c>
      <c r="F17" s="38">
        <v>41413</v>
      </c>
      <c r="G17" s="64"/>
      <c r="H17" s="22" t="s">
        <v>12</v>
      </c>
      <c r="I17" s="34" t="s">
        <v>76</v>
      </c>
      <c r="J17" s="35" t="s">
        <v>56</v>
      </c>
      <c r="K17" s="35" t="s">
        <v>7</v>
      </c>
      <c r="L17" s="75">
        <f t="shared" si="1"/>
        <v>2</v>
      </c>
      <c r="M17" s="38">
        <v>41411</v>
      </c>
      <c r="N17" s="64"/>
      <c r="O17" s="22">
        <v>13</v>
      </c>
      <c r="P17" s="90"/>
      <c r="Q17" s="90"/>
      <c r="R17" s="59"/>
      <c r="S17" s="61" t="str">
        <f t="shared" si="4"/>
        <v/>
      </c>
      <c r="T17" s="36"/>
      <c r="U17" s="64"/>
      <c r="V17" s="22">
        <v>7</v>
      </c>
      <c r="W17" s="86"/>
      <c r="X17" s="86"/>
      <c r="Y17" s="86"/>
      <c r="Z17" s="86"/>
      <c r="AA17" s="15" t="str">
        <f>IF(W17&lt;&gt;"",1,"")</f>
        <v/>
      </c>
      <c r="AB17" s="65"/>
    </row>
    <row r="18" spans="1:28" ht="19.5" customHeight="1" x14ac:dyDescent="0.2">
      <c r="A18" s="8" t="s">
        <v>13</v>
      </c>
      <c r="B18" s="34"/>
      <c r="C18" s="35"/>
      <c r="D18" s="35"/>
      <c r="E18" s="75" t="str">
        <f t="shared" si="0"/>
        <v/>
      </c>
      <c r="F18" s="36"/>
      <c r="G18" s="64"/>
      <c r="H18" s="22" t="s">
        <v>13</v>
      </c>
      <c r="I18" s="34"/>
      <c r="J18" s="35"/>
      <c r="K18" s="35"/>
      <c r="L18" s="75" t="str">
        <f t="shared" si="1"/>
        <v/>
      </c>
      <c r="M18" s="36"/>
      <c r="N18" s="64"/>
      <c r="O18" s="22">
        <v>14</v>
      </c>
      <c r="P18" s="90"/>
      <c r="Q18" s="90"/>
      <c r="R18" s="59"/>
      <c r="S18" s="61" t="str">
        <f t="shared" si="4"/>
        <v/>
      </c>
      <c r="T18" s="36"/>
      <c r="U18" s="64"/>
      <c r="V18" s="22"/>
      <c r="W18" s="22" t="s">
        <v>27</v>
      </c>
      <c r="X18" s="23"/>
      <c r="Y18" s="22" t="s">
        <v>28</v>
      </c>
      <c r="Z18" s="73"/>
      <c r="AA18" s="15" t="str">
        <f>IF(Z18&gt;=600,3,IF(Z18&gt;=300,2,IF(Z18&gt;=100,1,"")))</f>
        <v/>
      </c>
      <c r="AB18" s="65"/>
    </row>
    <row r="19" spans="1:28" ht="19.5" customHeight="1" x14ac:dyDescent="0.2">
      <c r="A19" s="8" t="s">
        <v>14</v>
      </c>
      <c r="B19" s="34"/>
      <c r="C19" s="35"/>
      <c r="D19" s="35"/>
      <c r="E19" s="75" t="str">
        <f t="shared" si="0"/>
        <v/>
      </c>
      <c r="F19" s="38"/>
      <c r="G19" s="64"/>
      <c r="H19" s="22" t="s">
        <v>14</v>
      </c>
      <c r="I19" s="34"/>
      <c r="J19" s="35"/>
      <c r="K19" s="35"/>
      <c r="L19" s="75" t="str">
        <f t="shared" si="1"/>
        <v/>
      </c>
      <c r="M19" s="36"/>
      <c r="N19" s="64"/>
      <c r="O19" s="22">
        <v>15</v>
      </c>
      <c r="P19" s="90"/>
      <c r="Q19" s="90"/>
      <c r="R19" s="59"/>
      <c r="S19" s="61" t="str">
        <f t="shared" si="4"/>
        <v/>
      </c>
      <c r="T19" s="36"/>
      <c r="U19" s="64"/>
      <c r="V19" s="22">
        <v>8</v>
      </c>
      <c r="W19" s="74"/>
      <c r="X19" s="74"/>
      <c r="Y19" s="74"/>
      <c r="Z19" s="74"/>
      <c r="AA19" s="15" t="str">
        <f>IF(W19&lt;&gt;"",1,"")</f>
        <v/>
      </c>
      <c r="AB19" s="65"/>
    </row>
    <row r="20" spans="1:28" ht="19.5" customHeight="1" x14ac:dyDescent="0.2">
      <c r="A20" s="8" t="s">
        <v>15</v>
      </c>
      <c r="B20" s="34"/>
      <c r="C20" s="35"/>
      <c r="D20" s="35"/>
      <c r="E20" s="75" t="str">
        <f t="shared" si="0"/>
        <v/>
      </c>
      <c r="F20" s="36"/>
      <c r="G20" s="64"/>
      <c r="H20" s="22" t="s">
        <v>15</v>
      </c>
      <c r="I20" s="34"/>
      <c r="J20" s="35"/>
      <c r="K20" s="35"/>
      <c r="L20" s="75" t="str">
        <f t="shared" si="1"/>
        <v/>
      </c>
      <c r="M20" s="36"/>
      <c r="N20" s="64"/>
      <c r="O20" s="22">
        <v>16</v>
      </c>
      <c r="P20" s="90"/>
      <c r="Q20" s="90"/>
      <c r="R20" s="59"/>
      <c r="S20" s="61" t="str">
        <f t="shared" si="4"/>
        <v/>
      </c>
      <c r="T20" s="36"/>
      <c r="U20" s="64"/>
      <c r="V20" s="22"/>
      <c r="W20" s="22" t="s">
        <v>27</v>
      </c>
      <c r="X20" s="23"/>
      <c r="Y20" s="22" t="s">
        <v>28</v>
      </c>
      <c r="Z20" s="73"/>
      <c r="AA20" s="15" t="str">
        <f>IF(Z20&gt;=600,3,IF(Z20&gt;=300,2,IF(Z20&gt;=100,1,"")))</f>
        <v/>
      </c>
      <c r="AB20" s="65"/>
    </row>
    <row r="21" spans="1:28" ht="19.5" customHeight="1" x14ac:dyDescent="0.2">
      <c r="A21" s="8" t="s">
        <v>16</v>
      </c>
      <c r="B21" s="34"/>
      <c r="C21" s="35"/>
      <c r="D21" s="35"/>
      <c r="E21" s="75" t="str">
        <f t="shared" si="0"/>
        <v/>
      </c>
      <c r="F21" s="38"/>
      <c r="G21" s="64"/>
      <c r="H21" s="22" t="s">
        <v>16</v>
      </c>
      <c r="I21" s="34"/>
      <c r="J21" s="35"/>
      <c r="K21" s="35"/>
      <c r="L21" s="75" t="str">
        <f t="shared" si="1"/>
        <v/>
      </c>
      <c r="M21" s="36"/>
      <c r="N21" s="64"/>
      <c r="O21" s="22">
        <v>17</v>
      </c>
      <c r="P21" s="90"/>
      <c r="Q21" s="90"/>
      <c r="R21" s="59"/>
      <c r="S21" s="61" t="str">
        <f t="shared" si="4"/>
        <v/>
      </c>
      <c r="T21" s="36"/>
      <c r="U21" s="64"/>
      <c r="V21" s="22">
        <v>9</v>
      </c>
      <c r="W21" s="74"/>
      <c r="X21" s="74"/>
      <c r="Y21" s="74"/>
      <c r="Z21" s="74"/>
      <c r="AA21" s="15" t="str">
        <f>IF(W21&lt;&gt;"",1,"")</f>
        <v/>
      </c>
      <c r="AB21" s="65"/>
    </row>
    <row r="22" spans="1:28" ht="19.5" customHeight="1" x14ac:dyDescent="0.2">
      <c r="A22" s="8" t="s">
        <v>17</v>
      </c>
      <c r="B22" s="34"/>
      <c r="C22" s="35"/>
      <c r="D22" s="35"/>
      <c r="E22" s="75" t="str">
        <f t="shared" si="0"/>
        <v/>
      </c>
      <c r="F22" s="38"/>
      <c r="G22" s="64"/>
      <c r="H22" s="22" t="s">
        <v>17</v>
      </c>
      <c r="I22" s="34" t="s">
        <v>63</v>
      </c>
      <c r="J22" s="35" t="s">
        <v>56</v>
      </c>
      <c r="K22" s="35" t="s">
        <v>7</v>
      </c>
      <c r="L22" s="75">
        <f t="shared" si="1"/>
        <v>2</v>
      </c>
      <c r="M22" s="36">
        <v>41412</v>
      </c>
      <c r="N22" s="64"/>
      <c r="O22" s="22">
        <v>18</v>
      </c>
      <c r="P22" s="90"/>
      <c r="Q22" s="90"/>
      <c r="R22" s="59"/>
      <c r="S22" s="61" t="str">
        <f t="shared" si="4"/>
        <v/>
      </c>
      <c r="T22" s="36"/>
      <c r="U22" s="64"/>
      <c r="V22" s="22"/>
      <c r="W22" s="22" t="s">
        <v>27</v>
      </c>
      <c r="X22" s="23"/>
      <c r="Y22" s="22" t="s">
        <v>28</v>
      </c>
      <c r="Z22" s="73"/>
      <c r="AA22" s="15" t="str">
        <f>IF(Z22&gt;=600,3,IF(Z22&gt;=300,2,IF(Z22&gt;=100,1,"")))</f>
        <v/>
      </c>
      <c r="AB22" s="65"/>
    </row>
    <row r="23" spans="1:28" ht="19.5" customHeight="1" x14ac:dyDescent="0.2">
      <c r="A23" s="8" t="s">
        <v>18</v>
      </c>
      <c r="B23" s="34"/>
      <c r="C23" s="35"/>
      <c r="D23" s="35"/>
      <c r="E23" s="75" t="str">
        <f t="shared" si="0"/>
        <v/>
      </c>
      <c r="F23" s="36"/>
      <c r="G23" s="64"/>
      <c r="H23" s="22" t="s">
        <v>18</v>
      </c>
      <c r="I23" s="34" t="s">
        <v>70</v>
      </c>
      <c r="J23" s="35" t="s">
        <v>56</v>
      </c>
      <c r="K23" s="35"/>
      <c r="L23" s="75">
        <f t="shared" si="1"/>
        <v>1</v>
      </c>
      <c r="M23" s="36">
        <v>41413</v>
      </c>
      <c r="N23" s="64"/>
      <c r="O23" s="22">
        <v>19</v>
      </c>
      <c r="P23" s="90"/>
      <c r="Q23" s="90"/>
      <c r="R23" s="59"/>
      <c r="S23" s="61" t="str">
        <f t="shared" si="4"/>
        <v/>
      </c>
      <c r="T23" s="36"/>
      <c r="U23" s="64"/>
      <c r="V23" s="22">
        <v>10</v>
      </c>
      <c r="W23" s="86"/>
      <c r="X23" s="86"/>
      <c r="Y23" s="86"/>
      <c r="Z23" s="86"/>
      <c r="AA23" s="15" t="str">
        <f>IF(W23&lt;&gt;"",1,"")</f>
        <v/>
      </c>
      <c r="AB23" s="65"/>
    </row>
    <row r="24" spans="1:28" ht="19.5" customHeight="1" x14ac:dyDescent="0.2">
      <c r="A24" s="8" t="s">
        <v>19</v>
      </c>
      <c r="B24" s="34"/>
      <c r="C24" s="35"/>
      <c r="D24" s="35"/>
      <c r="E24" s="75" t="str">
        <f t="shared" si="0"/>
        <v/>
      </c>
      <c r="F24" s="36"/>
      <c r="G24" s="64"/>
      <c r="H24" s="22" t="s">
        <v>19</v>
      </c>
      <c r="I24" s="34"/>
      <c r="J24" s="35"/>
      <c r="K24" s="35"/>
      <c r="L24" s="75" t="str">
        <f t="shared" si="1"/>
        <v/>
      </c>
      <c r="M24" s="36"/>
      <c r="N24" s="64"/>
      <c r="O24" s="22">
        <v>20</v>
      </c>
      <c r="P24" s="90"/>
      <c r="Q24" s="90"/>
      <c r="R24" s="59"/>
      <c r="S24" s="61" t="str">
        <f t="shared" si="4"/>
        <v/>
      </c>
      <c r="T24" s="36"/>
      <c r="U24" s="64"/>
      <c r="V24" s="22"/>
      <c r="W24" s="22" t="s">
        <v>27</v>
      </c>
      <c r="X24" s="23"/>
      <c r="Y24" s="22" t="s">
        <v>28</v>
      </c>
      <c r="Z24" s="73"/>
      <c r="AA24" s="15" t="str">
        <f>IF(Z24&gt;=600,3,IF(Z24&gt;=300,2,IF(Z24&gt;=100,1,"")))</f>
        <v/>
      </c>
      <c r="AB24" s="65"/>
    </row>
    <row r="25" spans="1:28" ht="19.5" customHeight="1" x14ac:dyDescent="0.2">
      <c r="A25" s="8" t="s">
        <v>20</v>
      </c>
      <c r="B25" s="34"/>
      <c r="C25" s="35"/>
      <c r="D25" s="35"/>
      <c r="E25" s="75" t="str">
        <f t="shared" si="0"/>
        <v/>
      </c>
      <c r="F25" s="36"/>
      <c r="G25" s="64"/>
      <c r="H25" s="22" t="s">
        <v>20</v>
      </c>
      <c r="I25" s="34"/>
      <c r="J25" s="35"/>
      <c r="K25" s="35"/>
      <c r="L25" s="75" t="str">
        <f t="shared" si="1"/>
        <v/>
      </c>
      <c r="M25" s="36"/>
      <c r="N25" s="64"/>
      <c r="O25" s="22">
        <v>21</v>
      </c>
      <c r="P25" s="90"/>
      <c r="Q25" s="90"/>
      <c r="R25" s="59"/>
      <c r="S25" s="61" t="str">
        <f t="shared" si="4"/>
        <v/>
      </c>
      <c r="T25" s="36"/>
      <c r="U25" s="64"/>
      <c r="V25" s="22">
        <v>11</v>
      </c>
      <c r="W25" s="74"/>
      <c r="X25" s="74"/>
      <c r="Y25" s="74"/>
      <c r="Z25" s="74"/>
      <c r="AA25" s="15" t="str">
        <f>IF(W25&lt;&gt;"",1,"")</f>
        <v/>
      </c>
      <c r="AB25" s="65"/>
    </row>
    <row r="26" spans="1:28" ht="19.5" customHeight="1" x14ac:dyDescent="0.2">
      <c r="A26" s="8" t="s">
        <v>21</v>
      </c>
      <c r="B26" s="34"/>
      <c r="C26" s="35"/>
      <c r="D26" s="35"/>
      <c r="E26" s="75" t="str">
        <f t="shared" si="0"/>
        <v/>
      </c>
      <c r="F26" s="36"/>
      <c r="G26" s="64"/>
      <c r="H26" s="22" t="s">
        <v>21</v>
      </c>
      <c r="I26" s="34"/>
      <c r="J26" s="35"/>
      <c r="K26" s="35"/>
      <c r="L26" s="62" t="str">
        <f t="shared" ref="L26:L30" si="5">IF(J26="","",IF(J26="TX",IF(K26="H",2,1),IF(K26="H",3,2)))</f>
        <v/>
      </c>
      <c r="M26" s="36"/>
      <c r="N26" s="64"/>
      <c r="O26" s="22">
        <v>22</v>
      </c>
      <c r="P26" s="90"/>
      <c r="Q26" s="90"/>
      <c r="R26" s="59"/>
      <c r="S26" s="61" t="str">
        <f t="shared" si="4"/>
        <v/>
      </c>
      <c r="T26" s="36"/>
      <c r="U26" s="64"/>
      <c r="V26" s="22"/>
      <c r="W26" s="22" t="s">
        <v>27</v>
      </c>
      <c r="X26" s="23"/>
      <c r="Y26" s="22" t="s">
        <v>28</v>
      </c>
      <c r="Z26" s="73"/>
      <c r="AA26" s="15" t="str">
        <f>IF(Z26&gt;=600,3,IF(Z26&gt;=300,2,IF(Z26&gt;=100,1,"")))</f>
        <v/>
      </c>
      <c r="AB26" s="65"/>
    </row>
    <row r="27" spans="1:28" ht="19.5" customHeight="1" x14ac:dyDescent="0.2">
      <c r="A27" s="8" t="s">
        <v>22</v>
      </c>
      <c r="B27" s="34"/>
      <c r="C27" s="35"/>
      <c r="D27" s="35"/>
      <c r="E27" s="75" t="str">
        <f t="shared" si="0"/>
        <v/>
      </c>
      <c r="F27" s="38"/>
      <c r="G27" s="64"/>
      <c r="H27" s="22" t="s">
        <v>22</v>
      </c>
      <c r="I27" s="34"/>
      <c r="J27" s="35"/>
      <c r="K27" s="35"/>
      <c r="L27" s="62" t="str">
        <f t="shared" si="5"/>
        <v/>
      </c>
      <c r="M27" s="38"/>
      <c r="N27" s="64"/>
      <c r="O27" s="22">
        <v>23</v>
      </c>
      <c r="P27" s="90"/>
      <c r="Q27" s="90"/>
      <c r="R27" s="59"/>
      <c r="S27" s="61" t="str">
        <f t="shared" si="4"/>
        <v/>
      </c>
      <c r="T27" s="36"/>
      <c r="U27" s="64"/>
      <c r="V27" s="22">
        <v>12</v>
      </c>
      <c r="W27" s="74"/>
      <c r="X27" s="74"/>
      <c r="Y27" s="74"/>
      <c r="Z27" s="74"/>
      <c r="AA27" s="15" t="str">
        <f>IF(W27&lt;&gt;"",1,"")</f>
        <v/>
      </c>
      <c r="AB27" s="65"/>
    </row>
    <row r="28" spans="1:28" ht="19.5" customHeight="1" x14ac:dyDescent="0.2">
      <c r="A28" s="8" t="s">
        <v>23</v>
      </c>
      <c r="B28" s="34"/>
      <c r="C28" s="35"/>
      <c r="D28" s="35"/>
      <c r="E28" s="62" t="str">
        <f t="shared" ref="E28:E30" si="6">IF(C28="","",IF(C28="TX",IF(D28="H",2,1),IF(D28="H",3,2)))</f>
        <v/>
      </c>
      <c r="F28" s="36"/>
      <c r="G28" s="64"/>
      <c r="H28" s="22" t="s">
        <v>23</v>
      </c>
      <c r="I28" s="67" t="s">
        <v>47</v>
      </c>
      <c r="J28" s="35"/>
      <c r="K28" s="35"/>
      <c r="L28" s="62"/>
      <c r="M28" s="36"/>
      <c r="N28" s="64"/>
      <c r="O28" s="22">
        <v>24</v>
      </c>
      <c r="P28" s="90"/>
      <c r="Q28" s="90"/>
      <c r="R28" s="59"/>
      <c r="S28" s="61" t="str">
        <f t="shared" si="4"/>
        <v/>
      </c>
      <c r="T28" s="36"/>
      <c r="U28" s="64"/>
      <c r="V28" s="22"/>
      <c r="W28" s="22" t="s">
        <v>27</v>
      </c>
      <c r="X28" s="23"/>
      <c r="Y28" s="22" t="s">
        <v>28</v>
      </c>
      <c r="Z28" s="73"/>
      <c r="AA28" s="15" t="str">
        <f>IF(Z28&gt;=600,3,IF(Z28&gt;=300,2,IF(Z28&gt;=100,1,"")))</f>
        <v/>
      </c>
      <c r="AB28" s="65"/>
    </row>
    <row r="29" spans="1:28" ht="19.5" customHeight="1" x14ac:dyDescent="0.2">
      <c r="A29" s="8" t="s">
        <v>24</v>
      </c>
      <c r="B29" s="34"/>
      <c r="C29" s="35"/>
      <c r="D29" s="35"/>
      <c r="E29" s="62" t="str">
        <f t="shared" si="6"/>
        <v/>
      </c>
      <c r="F29" s="38"/>
      <c r="G29" s="64"/>
      <c r="H29" s="22" t="s">
        <v>24</v>
      </c>
      <c r="I29" s="34"/>
      <c r="J29" s="35"/>
      <c r="K29" s="35"/>
      <c r="L29" s="62" t="str">
        <f t="shared" si="5"/>
        <v/>
      </c>
      <c r="M29" s="38"/>
      <c r="N29" s="64"/>
      <c r="O29" s="22">
        <v>25</v>
      </c>
      <c r="P29" s="90"/>
      <c r="Q29" s="90"/>
      <c r="R29" s="59"/>
      <c r="S29" s="61" t="str">
        <f t="shared" si="4"/>
        <v/>
      </c>
      <c r="T29" s="36"/>
      <c r="U29" s="64"/>
      <c r="V29" s="22">
        <v>13</v>
      </c>
      <c r="W29" s="86"/>
      <c r="X29" s="86"/>
      <c r="Y29" s="86"/>
      <c r="Z29" s="86"/>
      <c r="AA29" s="15" t="str">
        <f>IF(W29&lt;&gt;"",1,"")</f>
        <v/>
      </c>
      <c r="AB29" s="65"/>
    </row>
    <row r="30" spans="1:28" ht="19.5" customHeight="1" x14ac:dyDescent="0.2">
      <c r="A30" s="8" t="s">
        <v>25</v>
      </c>
      <c r="B30" s="34"/>
      <c r="C30" s="35"/>
      <c r="D30" s="35"/>
      <c r="E30" s="62" t="str">
        <f t="shared" si="6"/>
        <v/>
      </c>
      <c r="F30" s="36"/>
      <c r="G30" s="64"/>
      <c r="H30" s="22" t="s">
        <v>25</v>
      </c>
      <c r="I30" s="34"/>
      <c r="J30" s="35"/>
      <c r="K30" s="35"/>
      <c r="L30" s="62" t="str">
        <f t="shared" si="5"/>
        <v/>
      </c>
      <c r="M30" s="36"/>
      <c r="N30" s="64"/>
      <c r="O30" s="22">
        <v>26</v>
      </c>
      <c r="P30" s="90"/>
      <c r="Q30" s="90"/>
      <c r="R30" s="59"/>
      <c r="S30" s="61" t="str">
        <f t="shared" si="4"/>
        <v/>
      </c>
      <c r="T30" s="36"/>
      <c r="U30" s="64"/>
      <c r="V30" s="22"/>
      <c r="W30" s="22" t="s">
        <v>27</v>
      </c>
      <c r="X30" s="23"/>
      <c r="Y30" s="22" t="s">
        <v>28</v>
      </c>
      <c r="Z30" s="73"/>
      <c r="AA30" s="15" t="str">
        <f>IF(Z30&gt;=600,3,IF(Z30&gt;=300,2,IF(Z30&gt;=100,1,"")))</f>
        <v/>
      </c>
      <c r="AB30" s="65"/>
    </row>
    <row r="31" spans="1:28" ht="19.5" customHeight="1" x14ac:dyDescent="0.2">
      <c r="A31" s="28"/>
      <c r="B31" s="106" t="s">
        <v>33</v>
      </c>
      <c r="C31" s="106"/>
      <c r="D31" s="106"/>
      <c r="E31" s="106"/>
      <c r="F31" s="35" t="str">
        <f>IF(COUNTA(C5:C30)=26,5,"0")</f>
        <v>0</v>
      </c>
      <c r="G31" s="68"/>
      <c r="H31" s="68"/>
      <c r="I31" s="106" t="s">
        <v>48</v>
      </c>
      <c r="J31" s="106"/>
      <c r="K31" s="106"/>
      <c r="L31" s="106"/>
      <c r="M31" s="35" t="str">
        <f>IF(COUNTA(J5:J30)=25,5,"0")</f>
        <v>0</v>
      </c>
      <c r="N31" s="14"/>
      <c r="O31" s="22">
        <v>27</v>
      </c>
      <c r="P31" s="86"/>
      <c r="Q31" s="86"/>
      <c r="R31" s="59"/>
      <c r="S31" s="61" t="str">
        <f t="shared" si="4"/>
        <v/>
      </c>
      <c r="T31" s="36"/>
      <c r="U31" s="64"/>
      <c r="V31" s="22">
        <v>14</v>
      </c>
      <c r="W31" s="74"/>
      <c r="X31" s="74"/>
      <c r="Y31" s="74"/>
      <c r="Z31" s="74"/>
      <c r="AA31" s="15" t="str">
        <f>IF(W31&lt;&gt;"",1,"")</f>
        <v/>
      </c>
      <c r="AB31" s="65"/>
    </row>
    <row r="32" spans="1:28" ht="19.5" customHeight="1" x14ac:dyDescent="0.2">
      <c r="A32" s="28"/>
      <c r="B32" s="21"/>
      <c r="C32" s="20"/>
      <c r="D32" s="20"/>
      <c r="E32" s="20"/>
      <c r="F32" s="20"/>
      <c r="G32" s="21"/>
      <c r="H32" s="28"/>
      <c r="I32" s="21"/>
      <c r="J32" s="20"/>
      <c r="K32" s="20"/>
      <c r="L32" s="20"/>
      <c r="M32" s="20"/>
      <c r="N32" s="21"/>
      <c r="O32" s="107" t="s">
        <v>34</v>
      </c>
      <c r="P32" s="107"/>
      <c r="Q32" s="107"/>
      <c r="R32" s="107"/>
      <c r="S32" s="107"/>
      <c r="T32" s="107"/>
      <c r="U32" s="31"/>
      <c r="V32" s="8"/>
      <c r="W32" s="22" t="s">
        <v>27</v>
      </c>
      <c r="X32" s="23"/>
      <c r="Y32" s="22" t="s">
        <v>28</v>
      </c>
      <c r="Z32" s="73"/>
      <c r="AA32" s="20" t="str">
        <f>IF(Z32&gt;=600,3,IF(Z32&gt;=300,2,IF(Z32&gt;=100,1,"")))</f>
        <v/>
      </c>
    </row>
    <row r="33" spans="1:29" ht="19.5" customHeight="1" x14ac:dyDescent="0.2">
      <c r="A33" s="79" t="s">
        <v>38</v>
      </c>
      <c r="B33" s="79"/>
      <c r="C33" s="79"/>
      <c r="D33" s="79"/>
      <c r="E33" s="79"/>
      <c r="F33" s="48">
        <f>SUM(D34:E39)</f>
        <v>0</v>
      </c>
      <c r="G33" s="21"/>
      <c r="H33" s="79" t="s">
        <v>39</v>
      </c>
      <c r="I33" s="79"/>
      <c r="J33" s="79"/>
      <c r="K33" s="79"/>
      <c r="L33" s="79"/>
      <c r="M33" s="48">
        <f>SUM(K34:L39)</f>
        <v>0</v>
      </c>
      <c r="N33" s="21"/>
      <c r="O33" s="94" t="s">
        <v>52</v>
      </c>
      <c r="P33" s="79"/>
      <c r="Q33" s="79"/>
      <c r="R33" s="79"/>
      <c r="S33" s="79"/>
      <c r="T33" s="48">
        <f>SUM(R34:S43)</f>
        <v>6</v>
      </c>
      <c r="U33" s="31"/>
      <c r="V33" s="8">
        <v>15</v>
      </c>
      <c r="W33" s="74"/>
      <c r="X33" s="74"/>
      <c r="Y33" s="74"/>
      <c r="Z33" s="74"/>
      <c r="AA33" s="15" t="str">
        <f>IF(W33&lt;&gt;"",1,"")</f>
        <v/>
      </c>
      <c r="AB33" s="65"/>
      <c r="AC33" s="44"/>
    </row>
    <row r="34" spans="1:29" ht="19.5" customHeight="1" x14ac:dyDescent="0.2">
      <c r="A34" s="8">
        <v>1</v>
      </c>
      <c r="B34" s="59"/>
      <c r="C34" s="32"/>
      <c r="D34" s="76" t="str">
        <f t="shared" ref="D34:D39" si="7">IF(C34="","",IF(C34="tx",1,2))</f>
        <v/>
      </c>
      <c r="E34" s="76"/>
      <c r="F34" s="33"/>
      <c r="G34" s="64"/>
      <c r="H34" s="22">
        <v>1</v>
      </c>
      <c r="I34" s="59"/>
      <c r="J34" s="32"/>
      <c r="K34" s="76" t="str">
        <f t="shared" ref="K34:K39" si="8">IF(I34&lt;&gt;"",1,"")</f>
        <v/>
      </c>
      <c r="L34" s="76"/>
      <c r="M34" s="33"/>
      <c r="N34" s="14"/>
      <c r="O34" s="22">
        <v>1</v>
      </c>
      <c r="P34" s="59" t="s">
        <v>72</v>
      </c>
      <c r="Q34" s="32" t="s">
        <v>56</v>
      </c>
      <c r="R34" s="69">
        <f t="shared" ref="R34:R41" si="9">IF(P34&lt;&gt;"",1,"")</f>
        <v>1</v>
      </c>
      <c r="S34" s="69"/>
      <c r="T34" s="33">
        <v>41411</v>
      </c>
      <c r="U34" s="64"/>
      <c r="V34" s="22"/>
      <c r="W34" s="22" t="s">
        <v>27</v>
      </c>
      <c r="X34" s="23"/>
      <c r="Y34" s="22" t="s">
        <v>28</v>
      </c>
      <c r="Z34" s="73"/>
      <c r="AA34" s="15" t="str">
        <f>IF(Z34&gt;=600,3,IF(Z34&gt;=300,2,IF(Z34&gt;=100,1,"")))</f>
        <v/>
      </c>
      <c r="AB34" s="65"/>
      <c r="AC34" s="65"/>
    </row>
    <row r="35" spans="1:29" ht="19.5" customHeight="1" x14ac:dyDescent="0.2">
      <c r="A35" s="8">
        <v>2</v>
      </c>
      <c r="B35" s="60"/>
      <c r="C35" s="32"/>
      <c r="D35" s="76" t="str">
        <f t="shared" si="7"/>
        <v/>
      </c>
      <c r="E35" s="76"/>
      <c r="F35" s="36"/>
      <c r="G35" s="64"/>
      <c r="H35" s="22">
        <v>2</v>
      </c>
      <c r="I35" s="60"/>
      <c r="J35" s="32"/>
      <c r="K35" s="77" t="str">
        <f t="shared" si="8"/>
        <v/>
      </c>
      <c r="L35" s="77"/>
      <c r="M35" s="36"/>
      <c r="N35" s="64"/>
      <c r="O35" s="22">
        <v>2</v>
      </c>
      <c r="P35" s="60" t="s">
        <v>74</v>
      </c>
      <c r="Q35" s="32" t="s">
        <v>56</v>
      </c>
      <c r="R35" s="70">
        <f t="shared" si="9"/>
        <v>1</v>
      </c>
      <c r="S35" s="70"/>
      <c r="T35" s="36">
        <v>41413</v>
      </c>
      <c r="U35" s="64"/>
      <c r="V35" s="22">
        <v>16</v>
      </c>
      <c r="W35" s="86"/>
      <c r="X35" s="86"/>
      <c r="Y35" s="86"/>
      <c r="Z35" s="86"/>
      <c r="AA35" s="15" t="str">
        <f>IF(W35&lt;&gt;"",1,"")</f>
        <v/>
      </c>
      <c r="AB35" s="65"/>
      <c r="AC35" s="65"/>
    </row>
    <row r="36" spans="1:29" ht="19.5" customHeight="1" x14ac:dyDescent="0.2">
      <c r="A36" s="8">
        <v>3</v>
      </c>
      <c r="B36" s="60"/>
      <c r="C36" s="32"/>
      <c r="D36" s="76" t="str">
        <f t="shared" si="7"/>
        <v/>
      </c>
      <c r="E36" s="76"/>
      <c r="F36" s="36"/>
      <c r="G36" s="64"/>
      <c r="H36" s="22">
        <v>3</v>
      </c>
      <c r="I36" s="60"/>
      <c r="J36" s="32"/>
      <c r="K36" s="77" t="str">
        <f t="shared" si="8"/>
        <v/>
      </c>
      <c r="L36" s="77"/>
      <c r="M36" s="36"/>
      <c r="N36" s="64"/>
      <c r="O36" s="22">
        <v>3</v>
      </c>
      <c r="P36" s="60" t="s">
        <v>75</v>
      </c>
      <c r="Q36" s="32" t="s">
        <v>56</v>
      </c>
      <c r="R36" s="70">
        <f t="shared" si="9"/>
        <v>1</v>
      </c>
      <c r="S36" s="70"/>
      <c r="T36" s="36">
        <v>41413</v>
      </c>
      <c r="U36" s="64"/>
      <c r="V36" s="22"/>
      <c r="W36" s="22" t="s">
        <v>27</v>
      </c>
      <c r="X36" s="23"/>
      <c r="Y36" s="22" t="s">
        <v>28</v>
      </c>
      <c r="Z36" s="73"/>
      <c r="AA36" s="15" t="str">
        <f>IF(Z36&gt;=600,3,IF(Z36&gt;=300,2,IF(Z36&gt;=100,1,"")))</f>
        <v/>
      </c>
      <c r="AB36" s="65"/>
      <c r="AC36" s="65"/>
    </row>
    <row r="37" spans="1:29" ht="19.5" customHeight="1" x14ac:dyDescent="0.2">
      <c r="A37" s="8">
        <v>4</v>
      </c>
      <c r="B37" s="60"/>
      <c r="C37" s="32"/>
      <c r="D37" s="76" t="str">
        <f t="shared" si="7"/>
        <v/>
      </c>
      <c r="E37" s="76"/>
      <c r="F37" s="36"/>
      <c r="G37" s="64"/>
      <c r="H37" s="22">
        <v>4</v>
      </c>
      <c r="I37" s="60"/>
      <c r="J37" s="32"/>
      <c r="K37" s="77" t="str">
        <f t="shared" si="8"/>
        <v/>
      </c>
      <c r="L37" s="77"/>
      <c r="M37" s="36"/>
      <c r="N37" s="64"/>
      <c r="O37" s="22">
        <v>4</v>
      </c>
      <c r="P37" s="60" t="s">
        <v>73</v>
      </c>
      <c r="Q37" s="32" t="s">
        <v>56</v>
      </c>
      <c r="R37" s="70">
        <f t="shared" si="9"/>
        <v>1</v>
      </c>
      <c r="S37" s="70"/>
      <c r="T37" s="36">
        <v>41411</v>
      </c>
      <c r="U37" s="64"/>
      <c r="V37" s="22">
        <v>17</v>
      </c>
      <c r="W37" s="74"/>
      <c r="X37" s="74"/>
      <c r="Y37" s="74"/>
      <c r="Z37" s="74"/>
      <c r="AA37" s="15" t="str">
        <f>IF(W37&lt;&gt;"",1,"")</f>
        <v/>
      </c>
      <c r="AB37" s="71"/>
      <c r="AC37" s="65"/>
    </row>
    <row r="38" spans="1:29" ht="19.5" customHeight="1" x14ac:dyDescent="0.2">
      <c r="A38" s="8">
        <v>5</v>
      </c>
      <c r="B38" s="60"/>
      <c r="C38" s="32"/>
      <c r="D38" s="76" t="str">
        <f t="shared" si="7"/>
        <v/>
      </c>
      <c r="E38" s="76"/>
      <c r="F38" s="36"/>
      <c r="G38" s="64"/>
      <c r="H38" s="22">
        <v>5</v>
      </c>
      <c r="I38" s="60"/>
      <c r="J38" s="32"/>
      <c r="K38" s="77" t="str">
        <f t="shared" si="8"/>
        <v/>
      </c>
      <c r="L38" s="77"/>
      <c r="M38" s="36"/>
      <c r="N38" s="64"/>
      <c r="O38" s="22">
        <v>5</v>
      </c>
      <c r="P38" s="60" t="s">
        <v>77</v>
      </c>
      <c r="Q38" s="32" t="s">
        <v>56</v>
      </c>
      <c r="R38" s="70">
        <f t="shared" si="9"/>
        <v>1</v>
      </c>
      <c r="S38" s="70"/>
      <c r="T38" s="36">
        <v>41411</v>
      </c>
      <c r="U38" s="64"/>
      <c r="V38" s="22"/>
      <c r="W38" s="22" t="s">
        <v>27</v>
      </c>
      <c r="X38" s="23"/>
      <c r="Y38" s="22" t="s">
        <v>28</v>
      </c>
      <c r="Z38" s="73"/>
      <c r="AA38" s="15" t="str">
        <f>IF(Z38&gt;=600,3,IF(Z38&gt;=300,2,IF(Z38&gt;=100,1,"")))</f>
        <v/>
      </c>
      <c r="AB38" s="65"/>
      <c r="AC38" s="65"/>
    </row>
    <row r="39" spans="1:29" ht="19.5" customHeight="1" x14ac:dyDescent="0.2">
      <c r="A39" s="8">
        <v>6</v>
      </c>
      <c r="B39" s="60"/>
      <c r="C39" s="32"/>
      <c r="D39" s="76" t="str">
        <f t="shared" si="7"/>
        <v/>
      </c>
      <c r="E39" s="76"/>
      <c r="F39" s="36"/>
      <c r="G39" s="72"/>
      <c r="H39" s="22">
        <v>6</v>
      </c>
      <c r="I39" s="60"/>
      <c r="J39" s="32"/>
      <c r="K39" s="77" t="str">
        <f t="shared" si="8"/>
        <v/>
      </c>
      <c r="L39" s="77"/>
      <c r="M39" s="36"/>
      <c r="N39" s="64"/>
      <c r="O39" s="22">
        <v>6</v>
      </c>
      <c r="P39" s="60" t="s">
        <v>78</v>
      </c>
      <c r="Q39" s="32" t="s">
        <v>56</v>
      </c>
      <c r="R39" s="70">
        <f t="shared" si="9"/>
        <v>1</v>
      </c>
      <c r="S39" s="70"/>
      <c r="T39" s="36">
        <v>41413</v>
      </c>
      <c r="U39" s="64"/>
      <c r="V39" s="22">
        <v>18</v>
      </c>
      <c r="W39" s="74"/>
      <c r="X39" s="74"/>
      <c r="Y39" s="74"/>
      <c r="Z39" s="74"/>
      <c r="AA39" s="15" t="str">
        <f>IF(W39&lt;&gt;"",1,"")</f>
        <v/>
      </c>
      <c r="AB39" s="65"/>
      <c r="AC39" s="65"/>
    </row>
    <row r="40" spans="1:29" ht="19.5" customHeight="1" x14ac:dyDescent="0.2">
      <c r="A40" s="28"/>
      <c r="B40" s="14"/>
      <c r="C40" s="15"/>
      <c r="D40" s="15"/>
      <c r="E40" s="15"/>
      <c r="F40" s="15"/>
      <c r="G40" s="14"/>
      <c r="H40" s="13"/>
      <c r="I40" s="14"/>
      <c r="J40" s="15"/>
      <c r="K40" s="15"/>
      <c r="L40" s="15"/>
      <c r="M40" s="15"/>
      <c r="N40" s="14"/>
      <c r="O40" s="22">
        <v>7</v>
      </c>
      <c r="P40" s="60"/>
      <c r="Q40" s="32"/>
      <c r="R40" s="70" t="str">
        <f t="shared" si="9"/>
        <v/>
      </c>
      <c r="S40" s="70"/>
      <c r="T40" s="36"/>
      <c r="U40" s="64"/>
      <c r="V40" s="22"/>
      <c r="W40" s="22" t="s">
        <v>27</v>
      </c>
      <c r="X40" s="23"/>
      <c r="Y40" s="22" t="s">
        <v>28</v>
      </c>
      <c r="Z40" s="73"/>
      <c r="AA40" s="15" t="str">
        <f>IF(Z40&gt;=600,3,IF(Z40&gt;=300,2,IF(Z40&gt;=100,1,"")))</f>
        <v/>
      </c>
      <c r="AB40" s="65"/>
      <c r="AC40" s="65"/>
    </row>
    <row r="41" spans="1:29" ht="19.5" customHeight="1" x14ac:dyDescent="0.2">
      <c r="A41" s="79" t="s">
        <v>43</v>
      </c>
      <c r="B41" s="79"/>
      <c r="C41" s="79"/>
      <c r="D41" s="79"/>
      <c r="E41" s="79"/>
      <c r="F41" s="48">
        <f>SUM(D42:E47)</f>
        <v>0</v>
      </c>
      <c r="G41" s="21"/>
      <c r="H41" s="79" t="s">
        <v>40</v>
      </c>
      <c r="I41" s="79"/>
      <c r="J41" s="79"/>
      <c r="K41" s="79"/>
      <c r="L41" s="79"/>
      <c r="M41" s="48">
        <f>SUM(K42:L47)</f>
        <v>0</v>
      </c>
      <c r="N41" s="21"/>
      <c r="O41" s="8">
        <v>8</v>
      </c>
      <c r="P41" s="60"/>
      <c r="Q41" s="29"/>
      <c r="R41" s="63" t="str">
        <f t="shared" si="9"/>
        <v/>
      </c>
      <c r="S41" s="63"/>
      <c r="T41" s="11"/>
      <c r="U41" s="31"/>
      <c r="V41" s="8">
        <v>19</v>
      </c>
      <c r="W41" s="86"/>
      <c r="X41" s="86"/>
      <c r="Y41" s="86"/>
      <c r="Z41" s="86"/>
      <c r="AA41" s="15" t="str">
        <f>IF(W41&lt;&gt;"",1,"")</f>
        <v/>
      </c>
      <c r="AB41" s="65"/>
    </row>
    <row r="42" spans="1:29" ht="19.5" customHeight="1" x14ac:dyDescent="0.2">
      <c r="A42" s="8">
        <v>1</v>
      </c>
      <c r="B42" s="58"/>
      <c r="C42" s="39"/>
      <c r="D42" s="80" t="str">
        <f t="shared" ref="D42:D47" si="10">IF(C42="","",IF(C42="tx",1,2))</f>
        <v/>
      </c>
      <c r="E42" s="80"/>
      <c r="F42" s="40"/>
      <c r="G42" s="64"/>
      <c r="H42" s="22">
        <v>1</v>
      </c>
      <c r="I42" s="59"/>
      <c r="J42" s="29"/>
      <c r="K42" s="78" t="str">
        <f t="shared" ref="K42:K47" si="11">IF(I42&lt;&gt;"",2,"")</f>
        <v/>
      </c>
      <c r="L42" s="78"/>
      <c r="M42" s="30"/>
      <c r="N42" s="21"/>
      <c r="O42" s="8">
        <v>9</v>
      </c>
      <c r="P42" s="60"/>
      <c r="Q42" s="42"/>
      <c r="R42" s="63" t="str">
        <f t="shared" ref="R42:R43" si="12">IF(P42&lt;&gt;"",1,"")</f>
        <v/>
      </c>
      <c r="S42" s="63"/>
      <c r="T42" s="11"/>
      <c r="U42" s="31"/>
      <c r="V42" s="8"/>
      <c r="W42" s="22" t="s">
        <v>27</v>
      </c>
      <c r="X42" s="23"/>
      <c r="Y42" s="22" t="s">
        <v>28</v>
      </c>
      <c r="Z42" s="73"/>
      <c r="AA42" s="15" t="str">
        <f>IF(Z42&gt;=600,3,IF(Z42&gt;=300,2,IF(Z42&gt;=100,1,"")))</f>
        <v/>
      </c>
      <c r="AB42" s="65"/>
    </row>
    <row r="43" spans="1:29" ht="19.5" customHeight="1" x14ac:dyDescent="0.2">
      <c r="A43" s="8">
        <v>2</v>
      </c>
      <c r="B43" s="60"/>
      <c r="C43" s="32"/>
      <c r="D43" s="80" t="str">
        <f t="shared" si="10"/>
        <v/>
      </c>
      <c r="E43" s="80"/>
      <c r="F43" s="36"/>
      <c r="G43" s="64"/>
      <c r="H43" s="22">
        <v>2</v>
      </c>
      <c r="I43" s="59"/>
      <c r="J43" s="29"/>
      <c r="K43" s="78" t="str">
        <f t="shared" ref="K43:K44" si="13">IF(I43&lt;&gt;"",2,"")</f>
        <v/>
      </c>
      <c r="L43" s="78"/>
      <c r="M43" s="30"/>
      <c r="N43" s="31"/>
      <c r="O43" s="8">
        <v>10</v>
      </c>
      <c r="P43" s="60"/>
      <c r="Q43" s="12"/>
      <c r="R43" s="63" t="str">
        <f t="shared" si="12"/>
        <v/>
      </c>
      <c r="S43" s="63"/>
      <c r="T43" s="11"/>
      <c r="U43" s="31"/>
      <c r="V43" s="8">
        <v>20</v>
      </c>
      <c r="W43" s="74"/>
      <c r="X43" s="74"/>
      <c r="Y43" s="74"/>
      <c r="Z43" s="74"/>
      <c r="AA43" s="15" t="str">
        <f>IF(W43&lt;&gt;"",1,"")</f>
        <v/>
      </c>
      <c r="AB43" s="65"/>
    </row>
    <row r="44" spans="1:29" ht="19.5" customHeight="1" x14ac:dyDescent="0.2">
      <c r="A44" s="8">
        <v>3</v>
      </c>
      <c r="B44" s="60"/>
      <c r="C44" s="32"/>
      <c r="D44" s="80" t="str">
        <f t="shared" si="10"/>
        <v/>
      </c>
      <c r="E44" s="80"/>
      <c r="F44" s="36"/>
      <c r="G44" s="64"/>
      <c r="H44" s="22">
        <v>3</v>
      </c>
      <c r="I44" s="60"/>
      <c r="J44" s="29"/>
      <c r="K44" s="84" t="str">
        <f t="shared" si="13"/>
        <v/>
      </c>
      <c r="L44" s="84"/>
      <c r="M44" s="11"/>
      <c r="N44" s="31"/>
      <c r="O44" s="28"/>
      <c r="P44" s="56"/>
      <c r="Q44" s="43"/>
      <c r="R44" s="108" t="str">
        <f>IF(P44&lt;&gt;"",1,"")</f>
        <v/>
      </c>
      <c r="S44" s="108"/>
      <c r="T44" s="45"/>
      <c r="U44" s="31"/>
      <c r="V44" s="8"/>
      <c r="W44" s="22" t="s">
        <v>27</v>
      </c>
      <c r="X44" s="23"/>
      <c r="Y44" s="22" t="s">
        <v>28</v>
      </c>
      <c r="Z44" s="73"/>
      <c r="AA44" s="15" t="str">
        <f>IF(Z44&gt;=600,3,IF(Z44&gt;=300,2,IF(Z44&gt;=100,1,"")))</f>
        <v/>
      </c>
      <c r="AB44" s="65"/>
    </row>
    <row r="45" spans="1:29" ht="19.5" customHeight="1" x14ac:dyDescent="0.2">
      <c r="A45" s="8">
        <v>4</v>
      </c>
      <c r="B45" s="55"/>
      <c r="C45" s="32"/>
      <c r="D45" s="80" t="str">
        <f t="shared" si="10"/>
        <v/>
      </c>
      <c r="E45" s="80"/>
      <c r="F45" s="36"/>
      <c r="G45" s="31"/>
      <c r="H45" s="8">
        <v>4</v>
      </c>
      <c r="I45" s="54"/>
      <c r="J45" s="32"/>
      <c r="K45" s="77" t="str">
        <f>IF(I45&lt;&gt;"",2,"")</f>
        <v/>
      </c>
      <c r="L45" s="77"/>
      <c r="M45" s="33"/>
      <c r="N45" s="31"/>
      <c r="O45" s="94" t="s">
        <v>35</v>
      </c>
      <c r="P45" s="94"/>
      <c r="Q45" s="94"/>
      <c r="R45" s="94"/>
      <c r="S45" s="94"/>
      <c r="T45" s="48">
        <f>SUM(R46:S54)</f>
        <v>1</v>
      </c>
      <c r="U45" s="31"/>
      <c r="V45" s="8">
        <v>21</v>
      </c>
      <c r="W45" s="74"/>
      <c r="X45" s="74"/>
      <c r="Y45" s="74"/>
      <c r="Z45" s="74"/>
      <c r="AA45" s="15" t="str">
        <f>IF(W45&lt;&gt;"",1,"")</f>
        <v/>
      </c>
      <c r="AB45" s="65"/>
    </row>
    <row r="46" spans="1:29" ht="19.5" customHeight="1" x14ac:dyDescent="0.2">
      <c r="A46" s="8">
        <v>5</v>
      </c>
      <c r="B46" s="57"/>
      <c r="C46" s="39"/>
      <c r="D46" s="80" t="str">
        <f t="shared" si="10"/>
        <v/>
      </c>
      <c r="E46" s="80"/>
      <c r="F46" s="37"/>
      <c r="G46" s="31"/>
      <c r="H46" s="8">
        <v>5</v>
      </c>
      <c r="I46" s="53"/>
      <c r="J46" s="29"/>
      <c r="K46" s="84" t="str">
        <f t="shared" si="11"/>
        <v/>
      </c>
      <c r="L46" s="84"/>
      <c r="M46" s="11"/>
      <c r="N46" s="31"/>
      <c r="O46" s="8">
        <v>1</v>
      </c>
      <c r="P46" s="60" t="s">
        <v>79</v>
      </c>
      <c r="Q46" s="12" t="s">
        <v>56</v>
      </c>
      <c r="R46" s="84">
        <f t="shared" ref="R46:R47" si="14">IF(P46&lt;&gt;"",1,"")</f>
        <v>1</v>
      </c>
      <c r="S46" s="84"/>
      <c r="T46" s="50">
        <v>41411</v>
      </c>
      <c r="U46" s="31"/>
      <c r="V46" s="8"/>
      <c r="W46" s="22" t="s">
        <v>27</v>
      </c>
      <c r="X46" s="23"/>
      <c r="Y46" s="22" t="s">
        <v>28</v>
      </c>
      <c r="Z46" s="73"/>
      <c r="AA46" s="15" t="str">
        <f>IF(Z46&gt;=600,3,IF(Z46&gt;=300,2,IF(Z46&gt;=100,1,"")))</f>
        <v/>
      </c>
      <c r="AB46" s="65"/>
    </row>
    <row r="47" spans="1:29" ht="19.5" customHeight="1" x14ac:dyDescent="0.2">
      <c r="A47" s="8">
        <v>6</v>
      </c>
      <c r="B47" s="53"/>
      <c r="C47" s="29"/>
      <c r="D47" s="80" t="str">
        <f t="shared" si="10"/>
        <v/>
      </c>
      <c r="E47" s="80"/>
      <c r="F47" s="11"/>
      <c r="G47" s="41"/>
      <c r="H47" s="8">
        <v>6</v>
      </c>
      <c r="I47" s="53"/>
      <c r="J47" s="29"/>
      <c r="K47" s="84" t="str">
        <f t="shared" si="11"/>
        <v/>
      </c>
      <c r="L47" s="84"/>
      <c r="M47" s="11"/>
      <c r="N47" s="31"/>
      <c r="O47" s="8">
        <v>2</v>
      </c>
      <c r="P47" s="60"/>
      <c r="Q47" s="12"/>
      <c r="R47" s="78" t="str">
        <f t="shared" si="14"/>
        <v/>
      </c>
      <c r="S47" s="78"/>
      <c r="T47" s="50"/>
      <c r="U47" s="31"/>
      <c r="V47" s="8">
        <v>22</v>
      </c>
      <c r="W47" s="86"/>
      <c r="X47" s="86"/>
      <c r="Y47" s="86"/>
      <c r="Z47" s="86"/>
      <c r="AA47" s="15" t="str">
        <f>IF(W47&lt;&gt;"",1,"")</f>
        <v/>
      </c>
      <c r="AB47" s="65"/>
    </row>
    <row r="48" spans="1:29" ht="19.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21"/>
      <c r="O48" s="8">
        <v>3</v>
      </c>
      <c r="P48" s="60"/>
      <c r="Q48" s="9"/>
      <c r="R48" s="78" t="str">
        <f t="shared" ref="R48:R49" si="15">IF(P48&lt;&gt;"",1,"")</f>
        <v/>
      </c>
      <c r="S48" s="78"/>
      <c r="T48" s="50"/>
      <c r="U48" s="31"/>
      <c r="V48" s="8"/>
      <c r="W48" s="22" t="s">
        <v>27</v>
      </c>
      <c r="X48" s="23"/>
      <c r="Y48" s="22" t="s">
        <v>28</v>
      </c>
      <c r="Z48" s="73"/>
      <c r="AA48" s="15" t="str">
        <f>IF(Z48&gt;=600,3,IF(Z48&gt;=300,2,IF(Z48&gt;=100,1,"")))</f>
        <v/>
      </c>
      <c r="AB48" s="65"/>
    </row>
    <row r="49" spans="1:28" ht="19.5" customHeight="1" x14ac:dyDescent="0.2">
      <c r="A49" s="79" t="s">
        <v>42</v>
      </c>
      <c r="B49" s="79"/>
      <c r="C49" s="79"/>
      <c r="D49" s="79"/>
      <c r="E49" s="79"/>
      <c r="F49" s="48">
        <f>SUM(D50)</f>
        <v>0</v>
      </c>
      <c r="G49" s="21"/>
      <c r="H49" s="79" t="s">
        <v>41</v>
      </c>
      <c r="I49" s="79"/>
      <c r="J49" s="79"/>
      <c r="K49" s="79"/>
      <c r="L49" s="79"/>
      <c r="M49" s="48">
        <f>SUM(K50:L54)</f>
        <v>0</v>
      </c>
      <c r="N49" s="21"/>
      <c r="O49" s="8">
        <v>4</v>
      </c>
      <c r="P49" s="59"/>
      <c r="Q49" s="9"/>
      <c r="R49" s="78" t="str">
        <f t="shared" si="15"/>
        <v/>
      </c>
      <c r="S49" s="78"/>
      <c r="T49" s="51"/>
      <c r="U49" s="31"/>
      <c r="V49" s="8">
        <v>23</v>
      </c>
      <c r="W49" s="74"/>
      <c r="X49" s="74"/>
      <c r="Y49" s="74"/>
      <c r="Z49" s="74"/>
      <c r="AA49" s="15">
        <v>0</v>
      </c>
      <c r="AB49" s="65"/>
    </row>
    <row r="50" spans="1:28" ht="19.5" customHeight="1" x14ac:dyDescent="0.2">
      <c r="A50" s="8">
        <v>1</v>
      </c>
      <c r="B50" s="59"/>
      <c r="C50" s="29"/>
      <c r="D50" s="78" t="str">
        <f>IF(B50&lt;&gt;"",5,"")</f>
        <v/>
      </c>
      <c r="E50" s="78"/>
      <c r="F50" s="30"/>
      <c r="G50" s="31"/>
      <c r="H50" s="8">
        <v>1</v>
      </c>
      <c r="I50" s="87"/>
      <c r="J50" s="87"/>
      <c r="K50" s="81" t="str">
        <f>IF(I50&lt;&gt;"",5,"")</f>
        <v/>
      </c>
      <c r="L50" s="81"/>
      <c r="M50" s="33"/>
      <c r="N50" s="21"/>
      <c r="O50" s="8">
        <v>5</v>
      </c>
      <c r="P50" s="59"/>
      <c r="Q50" s="9"/>
      <c r="R50" s="78" t="str">
        <f t="shared" ref="R50" si="16">IF(P50&lt;&gt;"",1,"")</f>
        <v/>
      </c>
      <c r="S50" s="78"/>
      <c r="T50" s="51"/>
      <c r="U50" s="31"/>
      <c r="V50" s="8"/>
      <c r="W50" s="22" t="s">
        <v>27</v>
      </c>
      <c r="X50" s="23"/>
      <c r="Y50" s="22" t="s">
        <v>28</v>
      </c>
      <c r="Z50" s="73"/>
      <c r="AA50" s="15" t="str">
        <f>IF(Z50&gt;=600,3,IF(Z50&gt;=300,2,IF(Z50&gt;=100,1,"")))</f>
        <v/>
      </c>
      <c r="AB50" s="65"/>
    </row>
    <row r="51" spans="1:28" ht="19.5" customHeight="1" x14ac:dyDescent="0.2">
      <c r="A51" s="85"/>
      <c r="B51" s="85"/>
      <c r="C51" s="85"/>
      <c r="D51" s="85"/>
      <c r="E51" s="85"/>
      <c r="F51" s="85"/>
      <c r="G51" s="85"/>
      <c r="H51" s="8">
        <v>2</v>
      </c>
      <c r="I51" s="83"/>
      <c r="J51" s="83"/>
      <c r="K51" s="82" t="str">
        <f>IF(I51&lt;&gt;"",5,"")</f>
        <v/>
      </c>
      <c r="L51" s="82"/>
      <c r="M51" s="36"/>
      <c r="N51" s="31"/>
      <c r="O51" s="8">
        <v>6</v>
      </c>
      <c r="P51" s="60"/>
      <c r="Q51" s="12"/>
      <c r="R51" s="84" t="str">
        <f t="shared" ref="R51" si="17">IF(P51&lt;&gt;"",1,"")</f>
        <v/>
      </c>
      <c r="S51" s="84"/>
      <c r="T51" s="50"/>
      <c r="U51" s="31"/>
      <c r="V51" s="8">
        <v>24</v>
      </c>
      <c r="W51" s="74"/>
      <c r="X51" s="74"/>
      <c r="Y51" s="74"/>
      <c r="Z51" s="74"/>
      <c r="AA51" s="15" t="str">
        <f>IF(W51&lt;&gt;"",1,"")</f>
        <v/>
      </c>
      <c r="AB51" s="65"/>
    </row>
    <row r="52" spans="1:28" ht="19.5" customHeight="1" x14ac:dyDescent="0.2">
      <c r="A52" s="79" t="s">
        <v>44</v>
      </c>
      <c r="B52" s="79"/>
      <c r="C52" s="79"/>
      <c r="D52" s="79"/>
      <c r="E52" s="79"/>
      <c r="F52" s="49">
        <f>SUM(E53:E54)</f>
        <v>0</v>
      </c>
      <c r="G52" s="21"/>
      <c r="H52" s="8">
        <v>3</v>
      </c>
      <c r="I52" s="83"/>
      <c r="J52" s="83"/>
      <c r="K52" s="82" t="str">
        <f>IF(I52&lt;&gt;"",5,"")</f>
        <v/>
      </c>
      <c r="L52" s="82"/>
      <c r="M52" s="36"/>
      <c r="N52" s="31"/>
      <c r="O52" s="8">
        <v>7</v>
      </c>
      <c r="P52" s="60"/>
      <c r="Q52" s="12"/>
      <c r="R52" s="78" t="str">
        <f t="shared" ref="R52" si="18">IF(P52&lt;&gt;"",1,"")</f>
        <v/>
      </c>
      <c r="S52" s="78"/>
      <c r="T52" s="50"/>
      <c r="U52" s="31"/>
      <c r="V52" s="8"/>
      <c r="W52" s="22" t="s">
        <v>27</v>
      </c>
      <c r="X52" s="23"/>
      <c r="Y52" s="22" t="s">
        <v>28</v>
      </c>
      <c r="Z52" s="73"/>
      <c r="AA52" s="15" t="str">
        <f>IF(Z52&gt;=600,3,IF(Z52&gt;=300,2,IF(Z52&gt;=100,1,"")))</f>
        <v/>
      </c>
      <c r="AB52" s="65"/>
    </row>
    <row r="53" spans="1:28" ht="19.5" customHeight="1" x14ac:dyDescent="0.2">
      <c r="A53" s="8">
        <v>1</v>
      </c>
      <c r="B53" s="86"/>
      <c r="C53" s="86"/>
      <c r="D53" s="86"/>
      <c r="E53" s="10" t="str">
        <f>IF(B53&lt;&gt;"",2,"")</f>
        <v/>
      </c>
      <c r="F53" s="30"/>
      <c r="G53" s="31"/>
      <c r="H53" s="8">
        <v>4</v>
      </c>
      <c r="I53" s="83"/>
      <c r="J53" s="83"/>
      <c r="K53" s="84" t="str">
        <f>IF(I53&lt;&gt;"",5,"")</f>
        <v/>
      </c>
      <c r="L53" s="84"/>
      <c r="M53" s="11"/>
      <c r="N53" s="31"/>
      <c r="O53" s="8">
        <v>8</v>
      </c>
      <c r="P53" s="53"/>
      <c r="Q53" s="12"/>
      <c r="R53" s="78" t="str">
        <f t="shared" ref="R53:R54" si="19">IF(P53&lt;&gt;"",1,"")</f>
        <v/>
      </c>
      <c r="S53" s="78"/>
      <c r="T53" s="50"/>
      <c r="U53" s="31"/>
      <c r="V53" s="8">
        <v>25</v>
      </c>
      <c r="W53" s="105"/>
      <c r="X53" s="105"/>
      <c r="Y53" s="105"/>
      <c r="Z53" s="105"/>
      <c r="AA53" s="15" t="str">
        <f>IF(W53&lt;&gt;"",1,"")</f>
        <v/>
      </c>
      <c r="AB53" s="65"/>
    </row>
    <row r="54" spans="1:28" ht="19.5" customHeight="1" x14ac:dyDescent="0.2">
      <c r="A54" s="8">
        <v>2</v>
      </c>
      <c r="B54" s="83"/>
      <c r="C54" s="83"/>
      <c r="D54" s="83"/>
      <c r="E54" s="10" t="str">
        <f>IF(B54&lt;&gt;"",2,"")</f>
        <v/>
      </c>
      <c r="F54" s="11"/>
      <c r="G54" s="31"/>
      <c r="H54" s="8">
        <v>5</v>
      </c>
      <c r="I54" s="112"/>
      <c r="J54" s="113"/>
      <c r="K54" s="84" t="str">
        <f>IF(I54&lt;&gt;"",5,"")</f>
        <v/>
      </c>
      <c r="L54" s="84"/>
      <c r="M54" s="11"/>
      <c r="N54" s="31"/>
      <c r="O54" s="8">
        <v>9</v>
      </c>
      <c r="P54" s="53"/>
      <c r="Q54" s="12"/>
      <c r="R54" s="78" t="str">
        <f t="shared" si="19"/>
        <v/>
      </c>
      <c r="S54" s="78"/>
      <c r="T54" s="50"/>
      <c r="U54" s="31"/>
      <c r="V54" s="8"/>
      <c r="W54" s="22" t="s">
        <v>27</v>
      </c>
      <c r="X54" s="23"/>
      <c r="Y54" s="22" t="s">
        <v>28</v>
      </c>
      <c r="Z54" s="24"/>
      <c r="AA54" s="20" t="str">
        <f>IF(Z54&gt;=600,3,IF(Z54&gt;=300,2,IF(Z54&gt;=100,1,"")))</f>
        <v/>
      </c>
    </row>
    <row r="55" spans="1:28" s="46" customFormat="1" ht="18" x14ac:dyDescent="0.25">
      <c r="A55" s="110" t="str">
        <f>A1</f>
        <v>COWTOWN CRUISER PROGRAM (CCP) PARTICIPANT LOG SHEET - 2013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8" s="16" customFormat="1" ht="15.75" x14ac:dyDescent="0.2">
      <c r="A56" s="13"/>
      <c r="B56" s="14"/>
      <c r="C56" s="15"/>
      <c r="D56" s="15"/>
      <c r="E56" s="15"/>
      <c r="F56" s="15"/>
      <c r="G56" s="14"/>
      <c r="H56" s="13"/>
      <c r="I56" s="13" t="str">
        <f>I2</f>
        <v xml:space="preserve">(See reverse side of form for Official 2013 Rules/Guidelines) </v>
      </c>
      <c r="J56" s="15"/>
      <c r="K56" s="15"/>
      <c r="L56" s="15"/>
      <c r="M56" s="15"/>
      <c r="N56" s="14"/>
      <c r="O56" s="13"/>
      <c r="P56" s="14"/>
      <c r="Q56" s="15"/>
      <c r="R56" s="15"/>
      <c r="S56" s="15"/>
      <c r="U56" s="101" t="s">
        <v>31</v>
      </c>
      <c r="V56" s="101"/>
      <c r="W56" s="101"/>
      <c r="X56" s="101"/>
      <c r="Y56" s="95">
        <f>Z58</f>
        <v>0</v>
      </c>
      <c r="Z56" s="95"/>
    </row>
    <row r="57" spans="1:28" s="21" customFormat="1" ht="20.100000000000001" customHeight="1" x14ac:dyDescent="0.2">
      <c r="A57" s="99" t="str">
        <f>A3</f>
        <v xml:space="preserve">NCCC # </v>
      </c>
      <c r="B57" s="100"/>
      <c r="C57" s="100"/>
      <c r="D57" s="100"/>
      <c r="E57" s="96" t="s">
        <v>29</v>
      </c>
      <c r="F57" s="96"/>
      <c r="G57" s="88">
        <f>G3</f>
        <v>0</v>
      </c>
      <c r="H57" s="88"/>
      <c r="I57" s="88"/>
      <c r="J57" s="88"/>
      <c r="K57" s="96" t="s">
        <v>32</v>
      </c>
      <c r="L57" s="96"/>
      <c r="M57" s="96"/>
      <c r="N57" s="109">
        <f>N3</f>
        <v>0</v>
      </c>
      <c r="O57" s="109"/>
      <c r="P57" s="109"/>
      <c r="Q57" s="109"/>
      <c r="R57" s="109"/>
      <c r="S57" s="109"/>
      <c r="T57" s="109"/>
      <c r="U57" s="17"/>
      <c r="V57" s="18"/>
      <c r="W57" s="17"/>
      <c r="X57" s="19" t="s">
        <v>30</v>
      </c>
      <c r="Y57" s="88">
        <f>Y3</f>
        <v>0</v>
      </c>
      <c r="Z57" s="88"/>
      <c r="AA57" s="89"/>
    </row>
    <row r="58" spans="1:28" s="5" customFormat="1" ht="19.5" customHeight="1" x14ac:dyDescent="0.2">
      <c r="A58" s="104" t="s">
        <v>51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7"/>
      <c r="O58" s="79" t="s">
        <v>45</v>
      </c>
      <c r="P58" s="79"/>
      <c r="Q58" s="79"/>
      <c r="R58" s="79"/>
      <c r="S58" s="79"/>
      <c r="T58" s="48">
        <f>SUM(S59:S81)</f>
        <v>0</v>
      </c>
      <c r="U58" s="16"/>
      <c r="V58" s="79" t="s">
        <v>46</v>
      </c>
      <c r="W58" s="79"/>
      <c r="X58" s="79"/>
      <c r="Y58" s="79"/>
      <c r="Z58" s="48">
        <f>SUM(AA59:AA108)</f>
        <v>0</v>
      </c>
      <c r="AA58" s="16"/>
    </row>
    <row r="59" spans="1:28" s="5" customFormat="1" ht="19.5" customHeight="1" x14ac:dyDescent="0.2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7"/>
      <c r="O59" s="8">
        <v>28</v>
      </c>
      <c r="P59" s="9"/>
      <c r="Q59" s="9"/>
      <c r="R59" s="9"/>
      <c r="S59" s="10" t="str">
        <f>IF(P59&lt;&gt;"",IF(R59="H",2,1),"")</f>
        <v/>
      </c>
      <c r="T59" s="30"/>
      <c r="U59" s="22"/>
      <c r="V59" s="22">
        <v>26</v>
      </c>
      <c r="W59" s="105"/>
      <c r="X59" s="105"/>
      <c r="Y59" s="105"/>
      <c r="Z59" s="105"/>
      <c r="AA59" s="15" t="str">
        <f>IF(W59&lt;&gt;"",1,"")</f>
        <v/>
      </c>
    </row>
    <row r="60" spans="1:28" s="5" customFormat="1" ht="19.5" customHeight="1" x14ac:dyDescent="0.2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7"/>
      <c r="O60" s="8">
        <v>29</v>
      </c>
      <c r="P60" s="12"/>
      <c r="Q60" s="12"/>
      <c r="R60" s="9"/>
      <c r="S60" s="10" t="str">
        <f t="shared" ref="S60:S81" si="20">IF(P60&lt;&gt;"",IF(R60="H",2,1),"")</f>
        <v/>
      </c>
      <c r="T60" s="11"/>
      <c r="U60" s="22"/>
      <c r="V60" s="22"/>
      <c r="W60" s="22" t="s">
        <v>27</v>
      </c>
      <c r="X60" s="23"/>
      <c r="Y60" s="22" t="s">
        <v>28</v>
      </c>
      <c r="Z60" s="60"/>
      <c r="AA60" s="15" t="str">
        <f>IF(Z60&gt;=600,3,IF(Z60&gt;=300,2,IF(Z60&gt;=100,1,"")))</f>
        <v/>
      </c>
    </row>
    <row r="61" spans="1:28" s="5" customFormat="1" ht="19.5" customHeight="1" x14ac:dyDescent="0.2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7"/>
      <c r="O61" s="8">
        <v>30</v>
      </c>
      <c r="P61" s="12"/>
      <c r="Q61" s="12"/>
      <c r="R61" s="9"/>
      <c r="S61" s="10" t="str">
        <f t="shared" si="20"/>
        <v/>
      </c>
      <c r="T61" s="11"/>
      <c r="U61" s="22"/>
      <c r="V61" s="22">
        <v>27</v>
      </c>
      <c r="W61" s="105"/>
      <c r="X61" s="105"/>
      <c r="Y61" s="105"/>
      <c r="Z61" s="105"/>
      <c r="AA61" s="15" t="str">
        <f>IF(W61&lt;&gt;"",1,"")</f>
        <v/>
      </c>
    </row>
    <row r="62" spans="1:28" s="5" customFormat="1" ht="19.5" customHeight="1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7"/>
      <c r="O62" s="8">
        <v>31</v>
      </c>
      <c r="P62" s="12"/>
      <c r="Q62" s="12"/>
      <c r="R62" s="9"/>
      <c r="S62" s="10" t="str">
        <f t="shared" si="20"/>
        <v/>
      </c>
      <c r="T62" s="11"/>
      <c r="U62" s="22"/>
      <c r="V62" s="22"/>
      <c r="W62" s="22" t="s">
        <v>27</v>
      </c>
      <c r="X62" s="23"/>
      <c r="Y62" s="22" t="s">
        <v>28</v>
      </c>
      <c r="Z62" s="24"/>
      <c r="AA62" s="15" t="str">
        <f>IF(Z62&gt;=600,3,IF(Z62&gt;=300,2,IF(Z62&gt;=100,1,"")))</f>
        <v/>
      </c>
    </row>
    <row r="63" spans="1:28" s="5" customFormat="1" ht="19.5" customHeight="1" x14ac:dyDescent="0.2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7"/>
      <c r="O63" s="8">
        <v>32</v>
      </c>
      <c r="P63" s="12"/>
      <c r="Q63" s="12"/>
      <c r="R63" s="9"/>
      <c r="S63" s="10" t="str">
        <f t="shared" si="20"/>
        <v/>
      </c>
      <c r="T63" s="11"/>
      <c r="U63" s="22"/>
      <c r="V63" s="8">
        <v>28</v>
      </c>
      <c r="W63" s="105"/>
      <c r="X63" s="105"/>
      <c r="Y63" s="105"/>
      <c r="Z63" s="105"/>
      <c r="AA63" s="15" t="str">
        <f>IF(W63&lt;&gt;"",1,"")</f>
        <v/>
      </c>
    </row>
    <row r="64" spans="1:28" s="5" customFormat="1" ht="19.5" customHeight="1" x14ac:dyDescent="0.2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7"/>
      <c r="O64" s="8">
        <v>33</v>
      </c>
      <c r="P64" s="12"/>
      <c r="Q64" s="12"/>
      <c r="R64" s="9"/>
      <c r="S64" s="10" t="str">
        <f t="shared" si="20"/>
        <v/>
      </c>
      <c r="T64" s="11"/>
      <c r="U64" s="22"/>
      <c r="V64" s="8"/>
      <c r="W64" s="22" t="s">
        <v>27</v>
      </c>
      <c r="X64" s="23"/>
      <c r="Y64" s="22" t="s">
        <v>28</v>
      </c>
      <c r="Z64" s="24"/>
      <c r="AA64" s="15" t="str">
        <f>IF(Z64&gt;=600,3,IF(Z64&gt;=300,2,IF(Z64&gt;=100,1,"")))</f>
        <v/>
      </c>
    </row>
    <row r="65" spans="1:27" s="5" customFormat="1" ht="19.5" customHeight="1" x14ac:dyDescent="0.2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7"/>
      <c r="O65" s="8">
        <v>34</v>
      </c>
      <c r="P65" s="12"/>
      <c r="Q65" s="12"/>
      <c r="R65" s="9"/>
      <c r="S65" s="10" t="str">
        <f t="shared" si="20"/>
        <v/>
      </c>
      <c r="T65" s="11"/>
      <c r="U65" s="22"/>
      <c r="V65" s="8">
        <v>29</v>
      </c>
      <c r="W65" s="105"/>
      <c r="X65" s="105"/>
      <c r="Y65" s="105"/>
      <c r="Z65" s="105"/>
      <c r="AA65" s="15" t="str">
        <f>IF(W65&lt;&gt;"",1,"")</f>
        <v/>
      </c>
    </row>
    <row r="66" spans="1:27" s="5" customFormat="1" ht="19.5" customHeight="1" x14ac:dyDescent="0.2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7"/>
      <c r="O66" s="8">
        <v>35</v>
      </c>
      <c r="P66" s="12"/>
      <c r="Q66" s="12"/>
      <c r="R66" s="9"/>
      <c r="S66" s="10" t="str">
        <f t="shared" si="20"/>
        <v/>
      </c>
      <c r="T66" s="11"/>
      <c r="U66" s="22"/>
      <c r="V66" s="8"/>
      <c r="W66" s="22" t="s">
        <v>27</v>
      </c>
      <c r="X66" s="23"/>
      <c r="Y66" s="22" t="s">
        <v>28</v>
      </c>
      <c r="Z66" s="24"/>
      <c r="AA66" s="15" t="str">
        <f>IF(Z66&gt;=600,3,IF(Z66&gt;=300,2,IF(Z66&gt;=100,1,"")))</f>
        <v/>
      </c>
    </row>
    <row r="67" spans="1:27" s="5" customFormat="1" ht="19.5" customHeight="1" x14ac:dyDescent="0.2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7"/>
      <c r="O67" s="8">
        <v>36</v>
      </c>
      <c r="P67" s="12"/>
      <c r="Q67" s="12"/>
      <c r="R67" s="9"/>
      <c r="S67" s="10" t="str">
        <f t="shared" si="20"/>
        <v/>
      </c>
      <c r="T67" s="11"/>
      <c r="U67" s="22"/>
      <c r="V67" s="8">
        <v>30</v>
      </c>
      <c r="W67" s="105"/>
      <c r="X67" s="105"/>
      <c r="Y67" s="105"/>
      <c r="Z67" s="105"/>
      <c r="AA67" s="15" t="str">
        <f>IF(W67&lt;&gt;"",1,"")</f>
        <v/>
      </c>
    </row>
    <row r="68" spans="1:27" s="5" customFormat="1" ht="19.5" customHeight="1" x14ac:dyDescent="0.2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7"/>
      <c r="O68" s="8">
        <v>37</v>
      </c>
      <c r="P68" s="12"/>
      <c r="Q68" s="12"/>
      <c r="R68" s="9"/>
      <c r="S68" s="10" t="str">
        <f t="shared" si="20"/>
        <v/>
      </c>
      <c r="T68" s="11"/>
      <c r="U68" s="22"/>
      <c r="V68" s="8"/>
      <c r="W68" s="22" t="s">
        <v>27</v>
      </c>
      <c r="X68" s="23"/>
      <c r="Y68" s="22" t="s">
        <v>28</v>
      </c>
      <c r="Z68" s="24"/>
      <c r="AA68" s="15" t="str">
        <f>IF(Z68&gt;=600,3,IF(Z68&gt;=300,2,IF(Z68&gt;=100,1,"")))</f>
        <v/>
      </c>
    </row>
    <row r="69" spans="1:27" s="5" customFormat="1" ht="19.5" customHeight="1" x14ac:dyDescent="0.2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7"/>
      <c r="O69" s="8">
        <v>38</v>
      </c>
      <c r="P69" s="12"/>
      <c r="Q69" s="12"/>
      <c r="R69" s="9"/>
      <c r="S69" s="10" t="str">
        <f t="shared" si="20"/>
        <v/>
      </c>
      <c r="T69" s="11"/>
      <c r="U69" s="22"/>
      <c r="V69" s="8">
        <v>31</v>
      </c>
      <c r="W69" s="105"/>
      <c r="X69" s="105"/>
      <c r="Y69" s="105"/>
      <c r="Z69" s="105"/>
      <c r="AA69" s="15" t="str">
        <f>IF(W69&lt;&gt;"",1,"")</f>
        <v/>
      </c>
    </row>
    <row r="70" spans="1:27" s="5" customFormat="1" ht="19.5" customHeight="1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7"/>
      <c r="O70" s="8">
        <v>39</v>
      </c>
      <c r="P70" s="12"/>
      <c r="Q70" s="12"/>
      <c r="R70" s="9"/>
      <c r="S70" s="10" t="str">
        <f t="shared" si="20"/>
        <v/>
      </c>
      <c r="T70" s="11"/>
      <c r="U70" s="22"/>
      <c r="V70" s="8"/>
      <c r="W70" s="22" t="s">
        <v>27</v>
      </c>
      <c r="X70" s="23"/>
      <c r="Y70" s="22" t="s">
        <v>28</v>
      </c>
      <c r="Z70" s="24"/>
      <c r="AA70" s="15" t="str">
        <f>IF(Z70&gt;=600,3,IF(Z70&gt;=300,2,IF(Z70&gt;=100,1,"")))</f>
        <v/>
      </c>
    </row>
    <row r="71" spans="1:27" s="5" customFormat="1" ht="19.5" customHeight="1" x14ac:dyDescent="0.2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7"/>
      <c r="O71" s="8">
        <v>40</v>
      </c>
      <c r="P71" s="12"/>
      <c r="Q71" s="12"/>
      <c r="R71" s="9"/>
      <c r="S71" s="10" t="str">
        <f t="shared" si="20"/>
        <v/>
      </c>
      <c r="T71" s="11"/>
      <c r="U71" s="22"/>
      <c r="V71" s="8">
        <v>32</v>
      </c>
      <c r="W71" s="105"/>
      <c r="X71" s="105"/>
      <c r="Y71" s="105"/>
      <c r="Z71" s="105"/>
      <c r="AA71" s="15" t="str">
        <f>IF(W71&lt;&gt;"",1,"")</f>
        <v/>
      </c>
    </row>
    <row r="72" spans="1:27" s="5" customFormat="1" ht="19.5" customHeight="1" x14ac:dyDescent="0.2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7"/>
      <c r="O72" s="8">
        <v>41</v>
      </c>
      <c r="P72" s="12"/>
      <c r="Q72" s="12"/>
      <c r="R72" s="9"/>
      <c r="S72" s="10" t="str">
        <f t="shared" si="20"/>
        <v/>
      </c>
      <c r="T72" s="11"/>
      <c r="U72" s="22"/>
      <c r="V72" s="8"/>
      <c r="W72" s="22" t="s">
        <v>27</v>
      </c>
      <c r="X72" s="23"/>
      <c r="Y72" s="22" t="s">
        <v>28</v>
      </c>
      <c r="Z72" s="24"/>
      <c r="AA72" s="15" t="str">
        <f>IF(Z72&gt;=600,3,IF(Z72&gt;=300,2,IF(Z72&gt;=100,1,"")))</f>
        <v/>
      </c>
    </row>
    <row r="73" spans="1:27" s="5" customFormat="1" ht="19.5" customHeight="1" x14ac:dyDescent="0.2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7"/>
      <c r="O73" s="8">
        <v>42</v>
      </c>
      <c r="P73" s="12"/>
      <c r="Q73" s="12"/>
      <c r="R73" s="9"/>
      <c r="S73" s="10" t="str">
        <f t="shared" si="20"/>
        <v/>
      </c>
      <c r="T73" s="11"/>
      <c r="U73" s="22"/>
      <c r="V73" s="8">
        <v>33</v>
      </c>
      <c r="W73" s="105"/>
      <c r="X73" s="105"/>
      <c r="Y73" s="105"/>
      <c r="Z73" s="105"/>
      <c r="AA73" s="15" t="str">
        <f>IF(W73&lt;&gt;"",1,"")</f>
        <v/>
      </c>
    </row>
    <row r="74" spans="1:27" s="5" customFormat="1" ht="19.5" customHeight="1" x14ac:dyDescent="0.2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7"/>
      <c r="O74" s="8">
        <v>43</v>
      </c>
      <c r="P74" s="12"/>
      <c r="Q74" s="12"/>
      <c r="R74" s="9"/>
      <c r="S74" s="10" t="str">
        <f t="shared" si="20"/>
        <v/>
      </c>
      <c r="T74" s="11"/>
      <c r="U74" s="22"/>
      <c r="V74" s="8"/>
      <c r="W74" s="22" t="s">
        <v>27</v>
      </c>
      <c r="X74" s="23"/>
      <c r="Y74" s="22" t="s">
        <v>28</v>
      </c>
      <c r="Z74" s="24"/>
      <c r="AA74" s="15" t="str">
        <f>IF(Z74&gt;=600,3,IF(Z74&gt;=300,2,IF(Z74&gt;=100,1,"")))</f>
        <v/>
      </c>
    </row>
    <row r="75" spans="1:27" s="5" customFormat="1" ht="19.5" customHeight="1" x14ac:dyDescent="0.2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7"/>
      <c r="O75" s="8">
        <v>44</v>
      </c>
      <c r="P75" s="12"/>
      <c r="Q75" s="12"/>
      <c r="R75" s="9"/>
      <c r="S75" s="10" t="str">
        <f t="shared" si="20"/>
        <v/>
      </c>
      <c r="T75" s="11"/>
      <c r="U75" s="22"/>
      <c r="V75" s="8">
        <v>34</v>
      </c>
      <c r="W75" s="105"/>
      <c r="X75" s="105"/>
      <c r="Y75" s="105"/>
      <c r="Z75" s="105"/>
      <c r="AA75" s="15" t="str">
        <f>IF(W75&lt;&gt;"",1,"")</f>
        <v/>
      </c>
    </row>
    <row r="76" spans="1:27" s="5" customFormat="1" ht="19.5" customHeight="1" x14ac:dyDescent="0.2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7"/>
      <c r="O76" s="8">
        <v>45</v>
      </c>
      <c r="P76" s="12"/>
      <c r="Q76" s="12"/>
      <c r="R76" s="9"/>
      <c r="S76" s="10" t="str">
        <f t="shared" si="20"/>
        <v/>
      </c>
      <c r="T76" s="11"/>
      <c r="U76" s="22"/>
      <c r="V76" s="8"/>
      <c r="W76" s="22" t="s">
        <v>27</v>
      </c>
      <c r="X76" s="23"/>
      <c r="Y76" s="22" t="s">
        <v>28</v>
      </c>
      <c r="Z76" s="24"/>
      <c r="AA76" s="15" t="str">
        <f>IF(Z76&gt;=600,3,IF(Z76&gt;=300,2,IF(Z76&gt;=100,1,"")))</f>
        <v/>
      </c>
    </row>
    <row r="77" spans="1:27" s="5" customFormat="1" ht="19.5" customHeight="1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7"/>
      <c r="O77" s="8">
        <v>46</v>
      </c>
      <c r="P77" s="12"/>
      <c r="Q77" s="12"/>
      <c r="R77" s="9"/>
      <c r="S77" s="10" t="str">
        <f t="shared" si="20"/>
        <v/>
      </c>
      <c r="T77" s="11"/>
      <c r="U77" s="22"/>
      <c r="V77" s="8">
        <v>35</v>
      </c>
      <c r="W77" s="105"/>
      <c r="X77" s="105"/>
      <c r="Y77" s="105"/>
      <c r="Z77" s="105"/>
      <c r="AA77" s="15" t="str">
        <f>IF(W77&lt;&gt;"",1,"")</f>
        <v/>
      </c>
    </row>
    <row r="78" spans="1:27" s="5" customFormat="1" ht="19.5" customHeight="1" x14ac:dyDescent="0.2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7"/>
      <c r="O78" s="7">
        <v>47</v>
      </c>
      <c r="P78" s="12"/>
      <c r="Q78" s="12"/>
      <c r="R78" s="9"/>
      <c r="S78" s="10" t="str">
        <f t="shared" si="20"/>
        <v/>
      </c>
      <c r="T78" s="11"/>
      <c r="U78" s="22"/>
      <c r="V78" s="8"/>
      <c r="W78" s="22" t="s">
        <v>27</v>
      </c>
      <c r="X78" s="23"/>
      <c r="Y78" s="22" t="s">
        <v>28</v>
      </c>
      <c r="Z78" s="24"/>
      <c r="AA78" s="15" t="str">
        <f>IF(Z78&gt;=600,3,IF(Z78&gt;=300,2,IF(Z78&gt;=100,1,"")))</f>
        <v/>
      </c>
    </row>
    <row r="79" spans="1:27" s="5" customFormat="1" ht="19.5" customHeight="1" x14ac:dyDescent="0.2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7"/>
      <c r="O79" s="7">
        <v>48</v>
      </c>
      <c r="P79" s="12"/>
      <c r="Q79" s="12"/>
      <c r="R79" s="9"/>
      <c r="S79" s="10" t="str">
        <f t="shared" si="20"/>
        <v/>
      </c>
      <c r="T79" s="11"/>
      <c r="U79" s="22"/>
      <c r="V79" s="8">
        <v>36</v>
      </c>
      <c r="W79" s="105"/>
      <c r="X79" s="105"/>
      <c r="Y79" s="105"/>
      <c r="Z79" s="105"/>
      <c r="AA79" s="15" t="str">
        <f>IF(W79&lt;&gt;"",1,"")</f>
        <v/>
      </c>
    </row>
    <row r="80" spans="1:27" s="5" customFormat="1" ht="19.5" customHeight="1" x14ac:dyDescent="0.2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7"/>
      <c r="O80" s="7">
        <v>49</v>
      </c>
      <c r="P80" s="12"/>
      <c r="Q80" s="12"/>
      <c r="R80" s="9"/>
      <c r="S80" s="10" t="str">
        <f t="shared" si="20"/>
        <v/>
      </c>
      <c r="T80" s="11"/>
      <c r="U80" s="22"/>
      <c r="V80" s="8"/>
      <c r="W80" s="22" t="s">
        <v>27</v>
      </c>
      <c r="X80" s="23"/>
      <c r="Y80" s="22" t="s">
        <v>28</v>
      </c>
      <c r="Z80" s="24"/>
      <c r="AA80" s="15" t="str">
        <f>IF(Z80&gt;=600,3,IF(Z80&gt;=300,2,IF(Z80&gt;=100,1,"")))</f>
        <v/>
      </c>
    </row>
    <row r="81" spans="1:27" s="5" customFormat="1" ht="19.5" customHeight="1" x14ac:dyDescent="0.2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7"/>
      <c r="O81" s="7">
        <v>50</v>
      </c>
      <c r="P81" s="12"/>
      <c r="Q81" s="12"/>
      <c r="R81" s="9"/>
      <c r="S81" s="10" t="str">
        <f t="shared" si="20"/>
        <v/>
      </c>
      <c r="T81" s="11"/>
      <c r="U81" s="22"/>
      <c r="V81" s="8">
        <v>37</v>
      </c>
      <c r="W81" s="105"/>
      <c r="X81" s="105"/>
      <c r="Y81" s="105"/>
      <c r="Z81" s="105"/>
      <c r="AA81" s="15" t="str">
        <f>IF(W81&lt;&gt;"",1,"")</f>
        <v/>
      </c>
    </row>
    <row r="82" spans="1:27" s="5" customFormat="1" ht="19.5" customHeight="1" x14ac:dyDescent="0.2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52"/>
      <c r="O82" s="52"/>
      <c r="P82" s="103" t="s">
        <v>50</v>
      </c>
      <c r="Q82" s="103"/>
      <c r="R82" s="103"/>
      <c r="S82" s="103"/>
      <c r="T82" s="42" t="str">
        <f>IF(COUNTA(Q56:Q81)=48,5,"0")</f>
        <v>0</v>
      </c>
      <c r="U82" s="22"/>
      <c r="V82" s="8"/>
      <c r="W82" s="22" t="s">
        <v>27</v>
      </c>
      <c r="X82" s="23"/>
      <c r="Y82" s="22" t="s">
        <v>28</v>
      </c>
      <c r="Z82" s="24"/>
      <c r="AA82" s="15" t="str">
        <f>IF(Z82&gt;=600,3,IF(Z82&gt;=300,2,IF(Z82&gt;=100,1,"")))</f>
        <v/>
      </c>
    </row>
    <row r="83" spans="1:27" s="5" customFormat="1" ht="19.5" customHeight="1" x14ac:dyDescent="0.2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22"/>
      <c r="V83" s="8">
        <v>38</v>
      </c>
      <c r="W83" s="87"/>
      <c r="X83" s="87"/>
      <c r="Y83" s="87"/>
      <c r="Z83" s="87"/>
      <c r="AA83" s="15" t="str">
        <f>IF(W83&lt;&gt;"",1,"")</f>
        <v/>
      </c>
    </row>
    <row r="84" spans="1:27" s="5" customFormat="1" ht="19.5" customHeight="1" x14ac:dyDescent="0.2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22"/>
      <c r="V84" s="8"/>
      <c r="W84" s="8" t="s">
        <v>27</v>
      </c>
      <c r="X84" s="26"/>
      <c r="Y84" s="8" t="s">
        <v>28</v>
      </c>
      <c r="Z84" s="27"/>
      <c r="AA84" s="15" t="str">
        <f>IF(Z84&gt;=600,3,IF(Z84&gt;=300,2,IF(Z84&gt;=100,1,"")))</f>
        <v/>
      </c>
    </row>
    <row r="85" spans="1:27" s="5" customFormat="1" ht="19.5" customHeight="1" x14ac:dyDescent="0.2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22"/>
      <c r="V85" s="8">
        <v>39</v>
      </c>
      <c r="W85" s="87"/>
      <c r="X85" s="87"/>
      <c r="Y85" s="87"/>
      <c r="Z85" s="87"/>
      <c r="AA85" s="15" t="str">
        <f>IF(W85&lt;&gt;"",1,"")</f>
        <v/>
      </c>
    </row>
    <row r="86" spans="1:27" s="5" customFormat="1" ht="19.5" customHeight="1" x14ac:dyDescent="0.2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22"/>
      <c r="V86" s="8"/>
      <c r="W86" s="8" t="s">
        <v>27</v>
      </c>
      <c r="X86" s="26"/>
      <c r="Y86" s="8" t="s">
        <v>28</v>
      </c>
      <c r="Z86" s="27"/>
      <c r="AA86" s="15" t="str">
        <f>IF(Z86&gt;=600,3,IF(Z86&gt;=300,2,IF(Z86&gt;=100,1,"")))</f>
        <v/>
      </c>
    </row>
    <row r="87" spans="1:27" s="5" customFormat="1" ht="19.5" customHeight="1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22"/>
      <c r="V87" s="8">
        <v>40</v>
      </c>
      <c r="W87" s="87"/>
      <c r="X87" s="87"/>
      <c r="Y87" s="87"/>
      <c r="Z87" s="87"/>
      <c r="AA87" s="15" t="str">
        <f>IF(W87&lt;&gt;"",1,"")</f>
        <v/>
      </c>
    </row>
    <row r="88" spans="1:27" s="5" customFormat="1" ht="19.5" customHeight="1" x14ac:dyDescent="0.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22"/>
      <c r="V88" s="8"/>
      <c r="W88" s="8" t="s">
        <v>27</v>
      </c>
      <c r="X88" s="26"/>
      <c r="Y88" s="8" t="s">
        <v>28</v>
      </c>
      <c r="Z88" s="27"/>
      <c r="AA88" s="15" t="str">
        <f>IF(Z88&gt;=600,3,IF(Z88&gt;=300,2,IF(Z88&gt;=100,1,"")))</f>
        <v/>
      </c>
    </row>
    <row r="89" spans="1:27" s="5" customFormat="1" ht="19.5" customHeight="1" x14ac:dyDescent="0.2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22"/>
      <c r="V89" s="8">
        <v>41</v>
      </c>
      <c r="W89" s="87"/>
      <c r="X89" s="87"/>
      <c r="Y89" s="87"/>
      <c r="Z89" s="87"/>
      <c r="AA89" s="15" t="str">
        <f>IF(W89&lt;&gt;"",1,"")</f>
        <v/>
      </c>
    </row>
    <row r="90" spans="1:27" s="5" customFormat="1" ht="19.5" customHeight="1" x14ac:dyDescent="0.2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22"/>
      <c r="V90" s="8"/>
      <c r="W90" s="8" t="s">
        <v>27</v>
      </c>
      <c r="X90" s="26"/>
      <c r="Y90" s="8" t="s">
        <v>28</v>
      </c>
      <c r="Z90" s="27"/>
      <c r="AA90" s="15" t="str">
        <f>IF(Z90&gt;=600,3,IF(Z90&gt;=300,2,IF(Z90&gt;=100,1,"")))</f>
        <v/>
      </c>
    </row>
    <row r="91" spans="1:27" s="5" customFormat="1" ht="19.5" customHeight="1" x14ac:dyDescent="0.2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22"/>
      <c r="V91" s="8">
        <v>42</v>
      </c>
      <c r="W91" s="87"/>
      <c r="X91" s="87"/>
      <c r="Y91" s="87"/>
      <c r="Z91" s="87"/>
      <c r="AA91" s="15" t="str">
        <f>IF(W91&lt;&gt;"",1,"")</f>
        <v/>
      </c>
    </row>
    <row r="92" spans="1:27" s="5" customFormat="1" ht="19.5" customHeight="1" x14ac:dyDescent="0.2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22"/>
      <c r="V92" s="8"/>
      <c r="W92" s="8" t="s">
        <v>27</v>
      </c>
      <c r="X92" s="26"/>
      <c r="Y92" s="8" t="s">
        <v>28</v>
      </c>
      <c r="Z92" s="27"/>
      <c r="AA92" s="15" t="str">
        <f>IF(Z92&gt;=600,3,IF(Z92&gt;=300,2,IF(Z92&gt;=100,1,"")))</f>
        <v/>
      </c>
    </row>
    <row r="93" spans="1:27" s="5" customFormat="1" ht="19.5" customHeight="1" x14ac:dyDescent="0.2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22"/>
      <c r="V93" s="8">
        <v>43</v>
      </c>
      <c r="W93" s="87"/>
      <c r="X93" s="87"/>
      <c r="Y93" s="87"/>
      <c r="Z93" s="87"/>
      <c r="AA93" s="15" t="str">
        <f>IF(W93&lt;&gt;"",1,"")</f>
        <v/>
      </c>
    </row>
    <row r="94" spans="1:27" s="5" customFormat="1" ht="19.5" customHeight="1" x14ac:dyDescent="0.2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22"/>
      <c r="V94" s="8"/>
      <c r="W94" s="8" t="s">
        <v>27</v>
      </c>
      <c r="X94" s="26"/>
      <c r="Y94" s="8" t="s">
        <v>28</v>
      </c>
      <c r="Z94" s="27"/>
      <c r="AA94" s="15" t="str">
        <f>IF(Z94&gt;=600,3,IF(Z94&gt;=300,2,IF(Z94&gt;=100,1,"")))</f>
        <v/>
      </c>
    </row>
    <row r="95" spans="1:27" s="5" customFormat="1" ht="19.5" customHeight="1" x14ac:dyDescent="0.2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22"/>
      <c r="V95" s="8">
        <v>44</v>
      </c>
      <c r="W95" s="87"/>
      <c r="X95" s="87"/>
      <c r="Y95" s="87"/>
      <c r="Z95" s="87"/>
      <c r="AA95" s="15" t="str">
        <f>IF(W95&lt;&gt;"",1,"")</f>
        <v/>
      </c>
    </row>
    <row r="96" spans="1:27" s="5" customFormat="1" ht="19.5" customHeight="1" x14ac:dyDescent="0.2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22"/>
      <c r="V96" s="8"/>
      <c r="W96" s="8" t="s">
        <v>27</v>
      </c>
      <c r="X96" s="26"/>
      <c r="Y96" s="8" t="s">
        <v>28</v>
      </c>
      <c r="Z96" s="27"/>
      <c r="AA96" s="15" t="str">
        <f>IF(Z96&gt;=600,3,IF(Z96&gt;=300,2,IF(Z96&gt;=100,1,"")))</f>
        <v/>
      </c>
    </row>
    <row r="97" spans="1:27" s="5" customFormat="1" ht="19.5" customHeight="1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22"/>
      <c r="V97" s="8">
        <v>45</v>
      </c>
      <c r="W97" s="87"/>
      <c r="X97" s="87"/>
      <c r="Y97" s="87"/>
      <c r="Z97" s="87"/>
      <c r="AA97" s="15" t="str">
        <f>IF(W97&lt;&gt;"",1,"")</f>
        <v/>
      </c>
    </row>
    <row r="98" spans="1:27" s="5" customFormat="1" ht="19.5" customHeight="1" x14ac:dyDescent="0.2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22"/>
      <c r="V98" s="8"/>
      <c r="W98" s="8" t="s">
        <v>27</v>
      </c>
      <c r="X98" s="26"/>
      <c r="Y98" s="8" t="s">
        <v>28</v>
      </c>
      <c r="Z98" s="27"/>
      <c r="AA98" s="15" t="str">
        <f>IF(Z98&gt;=600,3,IF(Z98&gt;=300,2,IF(Z98&gt;=100,1,"")))</f>
        <v/>
      </c>
    </row>
    <row r="99" spans="1:27" s="5" customFormat="1" ht="19.5" customHeight="1" x14ac:dyDescent="0.2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22"/>
      <c r="V99" s="8">
        <v>46</v>
      </c>
      <c r="W99" s="87"/>
      <c r="X99" s="87"/>
      <c r="Y99" s="87"/>
      <c r="Z99" s="87"/>
      <c r="AA99" s="15" t="str">
        <f>IF(W99&lt;&gt;"",1,"")</f>
        <v/>
      </c>
    </row>
    <row r="100" spans="1:27" s="5" customFormat="1" ht="19.5" customHeight="1" x14ac:dyDescent="0.2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22"/>
      <c r="V100" s="8"/>
      <c r="W100" s="8" t="s">
        <v>27</v>
      </c>
      <c r="X100" s="26"/>
      <c r="Y100" s="8" t="s">
        <v>28</v>
      </c>
      <c r="Z100" s="27"/>
      <c r="AA100" s="15" t="str">
        <f>IF(Z100&gt;=600,3,IF(Z100&gt;=300,2,IF(Z100&gt;=100,1,"")))</f>
        <v/>
      </c>
    </row>
    <row r="101" spans="1:27" s="5" customFormat="1" ht="19.5" customHeight="1" x14ac:dyDescent="0.2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22"/>
      <c r="V101" s="8">
        <v>47</v>
      </c>
      <c r="W101" s="87"/>
      <c r="X101" s="87"/>
      <c r="Y101" s="87"/>
      <c r="Z101" s="87"/>
      <c r="AA101" s="15" t="str">
        <f>IF(W101&lt;&gt;"",1,"")</f>
        <v/>
      </c>
    </row>
    <row r="102" spans="1:27" s="5" customFormat="1" ht="19.5" customHeight="1" x14ac:dyDescent="0.2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22"/>
      <c r="V102" s="8"/>
      <c r="W102" s="8" t="s">
        <v>27</v>
      </c>
      <c r="X102" s="26"/>
      <c r="Y102" s="8" t="s">
        <v>28</v>
      </c>
      <c r="Z102" s="27"/>
      <c r="AA102" s="15" t="str">
        <f>IF(Z102&gt;=600,3,IF(Z102&gt;=300,2,IF(Z102&gt;=100,1,"")))</f>
        <v/>
      </c>
    </row>
    <row r="103" spans="1:27" s="5" customFormat="1" ht="19.5" customHeight="1" x14ac:dyDescent="0.2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22"/>
      <c r="V103" s="8">
        <v>48</v>
      </c>
      <c r="W103" s="87"/>
      <c r="X103" s="87"/>
      <c r="Y103" s="87"/>
      <c r="Z103" s="87"/>
      <c r="AA103" s="15" t="str">
        <f>IF(W103&lt;&gt;"",1,"")</f>
        <v/>
      </c>
    </row>
    <row r="104" spans="1:27" s="5" customFormat="1" ht="19.5" customHeight="1" x14ac:dyDescent="0.2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22"/>
      <c r="V104" s="8"/>
      <c r="W104" s="8" t="s">
        <v>27</v>
      </c>
      <c r="X104" s="26"/>
      <c r="Y104" s="8" t="s">
        <v>28</v>
      </c>
      <c r="Z104" s="27"/>
      <c r="AA104" s="15" t="str">
        <f>IF(Z104&gt;=600,3,IF(Z104&gt;=300,2,IF(Z104&gt;=100,1,"")))</f>
        <v/>
      </c>
    </row>
    <row r="105" spans="1:27" s="5" customFormat="1" ht="19.5" customHeight="1" x14ac:dyDescent="0.2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22"/>
      <c r="V105" s="8">
        <v>49</v>
      </c>
      <c r="W105" s="87"/>
      <c r="X105" s="87"/>
      <c r="Y105" s="87"/>
      <c r="Z105" s="87"/>
      <c r="AA105" s="15" t="str">
        <f>IF(W105&lt;&gt;"",1,"")</f>
        <v/>
      </c>
    </row>
    <row r="106" spans="1:27" s="5" customFormat="1" ht="19.5" customHeight="1" x14ac:dyDescent="0.2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22"/>
      <c r="V106" s="8"/>
      <c r="W106" s="8" t="s">
        <v>27</v>
      </c>
      <c r="X106" s="26"/>
      <c r="Y106" s="8" t="s">
        <v>28</v>
      </c>
      <c r="Z106" s="27"/>
      <c r="AA106" s="15" t="str">
        <f>IF(Z106&gt;=600,3,IF(Z106&gt;=300,2,IF(Z106&gt;=100,1,"")))</f>
        <v/>
      </c>
    </row>
    <row r="107" spans="1:27" s="5" customFormat="1" ht="19.5" customHeight="1" x14ac:dyDescent="0.2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22"/>
      <c r="V107" s="8">
        <v>50</v>
      </c>
      <c r="W107" s="87"/>
      <c r="X107" s="87"/>
      <c r="Y107" s="87"/>
      <c r="Z107" s="87"/>
      <c r="AA107" s="15" t="str">
        <f>IF(W107&lt;&gt;"",1,"")</f>
        <v/>
      </c>
    </row>
    <row r="108" spans="1:27" s="5" customFormat="1" ht="19.5" customHeight="1" x14ac:dyDescent="0.2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22"/>
      <c r="V108" s="8"/>
      <c r="W108" s="8" t="s">
        <v>27</v>
      </c>
      <c r="X108" s="26"/>
      <c r="Y108" s="8" t="s">
        <v>28</v>
      </c>
      <c r="Z108" s="27"/>
      <c r="AA108" s="15" t="str">
        <f>IF(Z108&gt;=600,3,IF(Z108&gt;=300,2,IF(Z108&gt;=100,1,"")))</f>
        <v/>
      </c>
    </row>
    <row r="109" spans="1:27" x14ac:dyDescent="0.2">
      <c r="AA109" s="6"/>
    </row>
    <row r="110" spans="1:27" x14ac:dyDescent="0.2">
      <c r="AA110" s="6"/>
    </row>
  </sheetData>
  <sheetProtection password="D700" sheet="1" objects="1" scenarios="1" formatCells="0" formatColumns="0" formatRows="0" insertColumns="0" insertRows="0" insertHyperlinks="0" deleteColumns="0" deleteRows="0" selectLockedCells="1" sort="0" autoFilter="0" pivotTables="0"/>
  <sortState ref="P35:P37">
    <sortCondition ref="P34"/>
  </sortState>
  <mergeCells count="146">
    <mergeCell ref="K44:L44"/>
    <mergeCell ref="W105:Z105"/>
    <mergeCell ref="P15:Q15"/>
    <mergeCell ref="P16:Q16"/>
    <mergeCell ref="P13:Q13"/>
    <mergeCell ref="P17:Q17"/>
    <mergeCell ref="P18:Q18"/>
    <mergeCell ref="P19:Q19"/>
    <mergeCell ref="P14:Q14"/>
    <mergeCell ref="W77:Z77"/>
    <mergeCell ref="W91:Z91"/>
    <mergeCell ref="W93:Z93"/>
    <mergeCell ref="W59:Z59"/>
    <mergeCell ref="W61:Z61"/>
    <mergeCell ref="W63:Z63"/>
    <mergeCell ref="W11:Z11"/>
    <mergeCell ref="W17:Z17"/>
    <mergeCell ref="W23:Z23"/>
    <mergeCell ref="W29:Z29"/>
    <mergeCell ref="W35:Z35"/>
    <mergeCell ref="W41:Z41"/>
    <mergeCell ref="W47:Z47"/>
    <mergeCell ref="G57:J57"/>
    <mergeCell ref="K57:M57"/>
    <mergeCell ref="N57:T57"/>
    <mergeCell ref="A55:Z55"/>
    <mergeCell ref="Y57:AA57"/>
    <mergeCell ref="I54:J54"/>
    <mergeCell ref="U56:X56"/>
    <mergeCell ref="Y56:Z56"/>
    <mergeCell ref="W107:Z107"/>
    <mergeCell ref="V58:Y58"/>
    <mergeCell ref="W79:Z79"/>
    <mergeCell ref="W81:Z81"/>
    <mergeCell ref="W83:Z83"/>
    <mergeCell ref="W85:Z85"/>
    <mergeCell ref="W97:Z97"/>
    <mergeCell ref="W87:Z87"/>
    <mergeCell ref="W89:Z89"/>
    <mergeCell ref="W95:Z95"/>
    <mergeCell ref="W65:Z65"/>
    <mergeCell ref="W67:Z67"/>
    <mergeCell ref="W69:Z69"/>
    <mergeCell ref="W71:Z71"/>
    <mergeCell ref="W73:Z73"/>
    <mergeCell ref="W75:Z75"/>
    <mergeCell ref="P20:Q20"/>
    <mergeCell ref="P21:Q21"/>
    <mergeCell ref="A33:E33"/>
    <mergeCell ref="I51:J51"/>
    <mergeCell ref="R54:S54"/>
    <mergeCell ref="R51:S51"/>
    <mergeCell ref="R52:S52"/>
    <mergeCell ref="R53:S53"/>
    <mergeCell ref="P28:Q28"/>
    <mergeCell ref="P29:Q29"/>
    <mergeCell ref="P30:Q30"/>
    <mergeCell ref="P31:Q31"/>
    <mergeCell ref="O32:T32"/>
    <mergeCell ref="R46:S46"/>
    <mergeCell ref="R47:S47"/>
    <mergeCell ref="R48:S48"/>
    <mergeCell ref="R49:S49"/>
    <mergeCell ref="R50:S50"/>
    <mergeCell ref="K34:L34"/>
    <mergeCell ref="O33:S33"/>
    <mergeCell ref="R44:S44"/>
    <mergeCell ref="O45:S45"/>
    <mergeCell ref="B54:D54"/>
    <mergeCell ref="K53:L53"/>
    <mergeCell ref="O58:S58"/>
    <mergeCell ref="P82:S82"/>
    <mergeCell ref="A83:T108"/>
    <mergeCell ref="A58:M82"/>
    <mergeCell ref="W99:Z99"/>
    <mergeCell ref="W101:Z101"/>
    <mergeCell ref="W103:Z103"/>
    <mergeCell ref="P22:Q22"/>
    <mergeCell ref="P23:Q23"/>
    <mergeCell ref="P24:Q24"/>
    <mergeCell ref="P25:Q25"/>
    <mergeCell ref="P26:Q26"/>
    <mergeCell ref="P27:Q27"/>
    <mergeCell ref="W53:Z53"/>
    <mergeCell ref="H33:L33"/>
    <mergeCell ref="H49:L49"/>
    <mergeCell ref="A48:M48"/>
    <mergeCell ref="B31:E31"/>
    <mergeCell ref="I31:L31"/>
    <mergeCell ref="D47:E47"/>
    <mergeCell ref="K54:L54"/>
    <mergeCell ref="D44:E44"/>
    <mergeCell ref="A57:D57"/>
    <mergeCell ref="E57:F57"/>
    <mergeCell ref="Y3:AA3"/>
    <mergeCell ref="O4:S4"/>
    <mergeCell ref="P5:Q5"/>
    <mergeCell ref="P9:Q9"/>
    <mergeCell ref="P6:Q6"/>
    <mergeCell ref="A1:AA1"/>
    <mergeCell ref="W5:Z5"/>
    <mergeCell ref="V4:Y4"/>
    <mergeCell ref="Y2:Z2"/>
    <mergeCell ref="E3:F3"/>
    <mergeCell ref="N3:T3"/>
    <mergeCell ref="K3:M3"/>
    <mergeCell ref="A3:D3"/>
    <mergeCell ref="U2:X2"/>
    <mergeCell ref="G3:J3"/>
    <mergeCell ref="H4:L4"/>
    <mergeCell ref="A4:E4"/>
    <mergeCell ref="P7:Q7"/>
    <mergeCell ref="P8:Q8"/>
    <mergeCell ref="D45:E45"/>
    <mergeCell ref="K50:L50"/>
    <mergeCell ref="K51:L51"/>
    <mergeCell ref="K52:L52"/>
    <mergeCell ref="I53:J53"/>
    <mergeCell ref="K45:L45"/>
    <mergeCell ref="K46:L46"/>
    <mergeCell ref="D46:E46"/>
    <mergeCell ref="A51:G51"/>
    <mergeCell ref="I52:J52"/>
    <mergeCell ref="B53:D53"/>
    <mergeCell ref="I50:J50"/>
    <mergeCell ref="D50:E50"/>
    <mergeCell ref="A49:E49"/>
    <mergeCell ref="A52:E52"/>
    <mergeCell ref="K47:L47"/>
    <mergeCell ref="D34:E34"/>
    <mergeCell ref="D35:E35"/>
    <mergeCell ref="D36:E36"/>
    <mergeCell ref="D37:E37"/>
    <mergeCell ref="K35:L35"/>
    <mergeCell ref="K36:L36"/>
    <mergeCell ref="K37:L37"/>
    <mergeCell ref="K42:L42"/>
    <mergeCell ref="K43:L43"/>
    <mergeCell ref="D38:E38"/>
    <mergeCell ref="K38:L38"/>
    <mergeCell ref="H41:L41"/>
    <mergeCell ref="A41:E41"/>
    <mergeCell ref="D42:E42"/>
    <mergeCell ref="D43:E43"/>
    <mergeCell ref="D39:E39"/>
    <mergeCell ref="K39:L39"/>
  </mergeCells>
  <phoneticPr fontId="1" type="noConversion"/>
  <printOptions horizontalCentered="1"/>
  <pageMargins left="0.25" right="0.25" top="0.25" bottom="0.25" header="0.25" footer="0.25"/>
  <pageSetup scale="70" fitToHeight="0" orientation="portrait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Points-Log</vt:lpstr>
      <vt:lpstr>'Points-Log'!Print_Area</vt:lpstr>
      <vt:lpstr>Seven_Wonders_USA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cp:lastPrinted>2012-03-27T12:48:29Z</cp:lastPrinted>
  <dcterms:created xsi:type="dcterms:W3CDTF">2007-11-06T22:23:08Z</dcterms:created>
  <dcterms:modified xsi:type="dcterms:W3CDTF">2013-05-14T00:19:56Z</dcterms:modified>
</cp:coreProperties>
</file>